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IO\Documents\CNAS\"/>
    </mc:Choice>
  </mc:AlternateContent>
  <bookViews>
    <workbookView xWindow="0" yWindow="0" windowWidth="17540" windowHeight="6180" tabRatio="456"/>
  </bookViews>
  <sheets>
    <sheet name="CHELTUIELI" sheetId="3" r:id="rId1"/>
  </sheets>
  <definedNames>
    <definedName name="_xlnm.Database">#REF!</definedName>
    <definedName name="_xlnm.Print_Area" localSheetId="0">CHELTUIELI!$A$1:$O$32</definedName>
    <definedName name="_xlnm.Print_Titles" localSheetId="0">CHELTUIELI!$A:$A</definedName>
  </definedNames>
  <calcPr calcId="171027"/>
</workbook>
</file>

<file path=xl/calcChain.xml><?xml version="1.0" encoding="utf-8"?>
<calcChain xmlns="http://schemas.openxmlformats.org/spreadsheetml/2006/main">
  <c r="G13" i="3" l="1"/>
  <c r="H13" i="3"/>
  <c r="M13" i="3"/>
  <c r="N13" i="3"/>
  <c r="O13" i="3"/>
  <c r="O12" i="3"/>
  <c r="C31" i="3"/>
  <c r="L26" i="3"/>
  <c r="L19" i="3"/>
  <c r="L13" i="3"/>
  <c r="L12" i="3" s="1"/>
  <c r="L7" i="3"/>
  <c r="L6" i="3" s="1"/>
  <c r="G6" i="3"/>
  <c r="N6" i="3"/>
  <c r="G7" i="3"/>
  <c r="H7" i="3"/>
  <c r="H6" i="3" s="1"/>
  <c r="M7" i="3"/>
  <c r="M6" i="3" s="1"/>
  <c r="N7" i="3"/>
  <c r="O7" i="3"/>
  <c r="O6" i="3" s="1"/>
  <c r="B26" i="3"/>
  <c r="B19" i="3"/>
  <c r="B13" i="3"/>
  <c r="B7" i="3"/>
  <c r="B6" i="3" s="1"/>
  <c r="K26" i="3"/>
  <c r="C23" i="3"/>
  <c r="K19" i="3"/>
  <c r="J26" i="3"/>
  <c r="J19" i="3"/>
  <c r="J13" i="3"/>
  <c r="J12" i="3" s="1"/>
  <c r="J7" i="3"/>
  <c r="J6" i="3" s="1"/>
  <c r="I26" i="3"/>
  <c r="I12" i="3" s="1"/>
  <c r="I19" i="3"/>
  <c r="I13" i="3"/>
  <c r="F26" i="3"/>
  <c r="G26" i="3"/>
  <c r="H26" i="3"/>
  <c r="M26" i="3"/>
  <c r="N26" i="3"/>
  <c r="O26" i="3"/>
  <c r="G19" i="3"/>
  <c r="G12" i="3" s="1"/>
  <c r="H19" i="3"/>
  <c r="F19" i="3"/>
  <c r="F13" i="3"/>
  <c r="F7" i="3"/>
  <c r="F6" i="3" s="1"/>
  <c r="E26" i="3"/>
  <c r="E19" i="3"/>
  <c r="E13" i="3"/>
  <c r="E7" i="3"/>
  <c r="E6" i="3" s="1"/>
  <c r="C32" i="3"/>
  <c r="C30" i="3"/>
  <c r="C29" i="3"/>
  <c r="C24" i="3"/>
  <c r="C22" i="3"/>
  <c r="D19" i="3"/>
  <c r="C17" i="3"/>
  <c r="C15" i="3"/>
  <c r="C10" i="3"/>
  <c r="C9" i="3"/>
  <c r="C8" i="3"/>
  <c r="N19" i="3"/>
  <c r="M19" i="3"/>
  <c r="O19" i="3"/>
  <c r="N12" i="3"/>
  <c r="M12" i="3"/>
  <c r="C20" i="3"/>
  <c r="C28" i="3"/>
  <c r="C14" i="3"/>
  <c r="B12" i="3"/>
  <c r="F12" i="3" l="1"/>
  <c r="E12" i="3"/>
  <c r="C27" i="3"/>
  <c r="C26" i="3" s="1"/>
  <c r="D26" i="3"/>
  <c r="D13" i="3"/>
  <c r="D12" i="3" s="1"/>
  <c r="C11" i="3"/>
  <c r="C7" i="3" s="1"/>
  <c r="C6" i="3" s="1"/>
  <c r="C16" i="3"/>
  <c r="C18" i="3"/>
  <c r="C21" i="3"/>
  <c r="C19" i="3" s="1"/>
  <c r="C25" i="3"/>
  <c r="I7" i="3"/>
  <c r="I6" i="3" s="1"/>
  <c r="K7" i="3"/>
  <c r="K6" i="3" s="1"/>
  <c r="K13" i="3"/>
  <c r="K12" i="3" s="1"/>
  <c r="D7" i="3"/>
  <c r="D6" i="3" s="1"/>
  <c r="H12" i="3"/>
  <c r="C13" i="3" l="1"/>
  <c r="C12" i="3"/>
</calcChain>
</file>

<file path=xl/sharedStrings.xml><?xml version="1.0" encoding="utf-8"?>
<sst xmlns="http://schemas.openxmlformats.org/spreadsheetml/2006/main" count="44" uniqueCount="44">
  <si>
    <t xml:space="preserve">CHELTUIELI- TOTAL      </t>
  </si>
  <si>
    <t>TITLUL I CHELTUIELI DE PERSONAL</t>
  </si>
  <si>
    <t>TITLUL II BUNURI SI SERVICII</t>
  </si>
  <si>
    <t>TITLUL III DOBANZI</t>
  </si>
  <si>
    <t>CHELTUIELI DE CAPITAL</t>
  </si>
  <si>
    <t>SANATATE</t>
  </si>
  <si>
    <t>Medicamente cu si fara contributie personala</t>
  </si>
  <si>
    <t>Medicamente pentru boli cronice cu risc crescut utilizate in programele nationale cu scop curativ</t>
  </si>
  <si>
    <t>Materiale sanitare specifice utilizate in programele nationale cu scop curativ</t>
  </si>
  <si>
    <t>Dispozitive si echipamente medicale</t>
  </si>
  <si>
    <t>Asistenta medicala  pentru specialitati clinice</t>
  </si>
  <si>
    <t>Ingrijiri medicale la domiciliu</t>
  </si>
  <si>
    <t>Prestatii medicale acordate in baza documentelor internationale</t>
  </si>
  <si>
    <t>ASIGURARI SI ASISTENTA SOCIALA</t>
  </si>
  <si>
    <t>Asistenta medicala stomatologica</t>
  </si>
  <si>
    <t>Asistenta medicala pentru specialitati paraclinice</t>
  </si>
  <si>
    <t>Asistenta medicala in centrele medicale multifunctionale</t>
  </si>
  <si>
    <t>Asistenta medicala primara</t>
  </si>
  <si>
    <t>Servicii medicale de hemodializa si dializa peritoneala</t>
  </si>
  <si>
    <t>Unitati de recuperare-reabilitare a sanatatii</t>
  </si>
  <si>
    <t>Produse farmaceutice, materiale sanitare specifice si dispozitive medicale, din care:</t>
  </si>
  <si>
    <t>Servicii medicale in ambulator, din care:</t>
  </si>
  <si>
    <t>MII LEI</t>
  </si>
  <si>
    <t>Servicii de urgenta prespitalicesti si transport sanitar</t>
  </si>
  <si>
    <t>Servicii medicale in unitati sanitare cu paturi, din care:</t>
  </si>
  <si>
    <t>DENUMIRE INDICATOR</t>
  </si>
  <si>
    <r>
      <t>Spitale generale</t>
    </r>
    <r>
      <rPr>
        <b/>
        <sz val="9"/>
        <color indexed="9"/>
        <rFont val="Palatino Linotype"/>
        <family val="1"/>
      </rPr>
      <t>, din care:</t>
    </r>
  </si>
  <si>
    <t>Materiale si prestari de servicii cu caracter medical, din care:</t>
  </si>
  <si>
    <t>CREDITE BUGETARE APROBATE AN 2016</t>
  </si>
  <si>
    <t>PLATI EFECTUATE LUNA IANUARIE 2016</t>
  </si>
  <si>
    <t>PLATI EFECTUATE LUNA FEBRUARIE 2016</t>
  </si>
  <si>
    <t>PLATI EFECTUATE LUNA MARTIE 2016</t>
  </si>
  <si>
    <t>PLATI EFECTUATE LUNA APRILIE 2016</t>
  </si>
  <si>
    <t>PLATI EFECTUATE LUNA MAI 2016</t>
  </si>
  <si>
    <t>PLATI EFECTUATE LUNA IUNIE 2016</t>
  </si>
  <si>
    <t>PLATI EFECTUATE LUNA IULIE 2016</t>
  </si>
  <si>
    <t>PLATI EFECTUATE LUNA AUGUST 2016</t>
  </si>
  <si>
    <t>PLATI EFECTUATE LUNA OCTOMBRIE 2016</t>
  </si>
  <si>
    <t>PLATI EFECTUATE LUNA NOIEMBRIE 2016</t>
  </si>
  <si>
    <t>PLATI EFECTUATE LUNA DECEMBRIE 2016</t>
  </si>
  <si>
    <t>PLATI EFECTUATE LUNA SEPTEMBRIE 2015</t>
  </si>
  <si>
    <t>TRANSFERURI INTRE UNITATI ALE ADMINISTRATIEI PUBLICE</t>
  </si>
  <si>
    <t>PLATI EFECTUATE  TOTAL</t>
  </si>
  <si>
    <t>EVOLUTIA LUNARA A PLATILOR REALIZATE  DIN BUGETUL FNUASS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</si>
</sst>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e_i_-;\-* #,##0.00\ _l_e_i_-;_-* &quot;-&quot;??\ _l_e_i_-;_-@_-"/>
    <numFmt numFmtId="165" formatCode="#,##0.00_ ;[Red]\-#,##0.00\ "/>
    <numFmt numFmtId="166" formatCode="#,##0_ ;[Red]\-#,##0\ "/>
    <numFmt numFmtId="167" formatCode="#,##0.00;[Red]#,##0.00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Palatino Linotype"/>
      <family val="1"/>
    </font>
    <font>
      <b/>
      <i/>
      <sz val="9"/>
      <name val="Palatino Linotype"/>
      <family val="1"/>
    </font>
    <font>
      <b/>
      <sz val="9"/>
      <name val="Palatino Linotype"/>
      <family val="1"/>
    </font>
    <font>
      <b/>
      <sz val="9"/>
      <color indexed="10"/>
      <name val="Palatino Linotype"/>
      <family val="1"/>
    </font>
    <font>
      <b/>
      <i/>
      <sz val="9"/>
      <color indexed="10"/>
      <name val="Palatino Linotype"/>
      <family val="1"/>
    </font>
    <font>
      <b/>
      <sz val="9"/>
      <color indexed="9"/>
      <name val="Palatino Linotype"/>
      <family val="1"/>
    </font>
    <font>
      <b/>
      <sz val="12"/>
      <name val="Palatino Linotype"/>
      <family val="1"/>
    </font>
    <font>
      <b/>
      <sz val="9"/>
      <color rgb="FFFF0000"/>
      <name val="Palatino Linotyp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3" fontId="3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3" fillId="0" borderId="0"/>
    <xf numFmtId="0" fontId="1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4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24" fillId="0" borderId="0" xfId="0" applyNumberFormat="1" applyFont="1" applyFill="1" applyBorder="1"/>
    <xf numFmtId="0" fontId="24" fillId="0" borderId="0" xfId="0" applyFont="1" applyFill="1" applyBorder="1"/>
    <xf numFmtId="3" fontId="24" fillId="0" borderId="0" xfId="0" applyNumberFormat="1" applyFont="1" applyFill="1" applyBorder="1"/>
    <xf numFmtId="165" fontId="24" fillId="0" borderId="10" xfId="44" applyNumberFormat="1" applyFont="1" applyFill="1" applyBorder="1" applyAlignment="1" applyProtection="1">
      <alignment horizontal="left" wrapText="1"/>
    </xf>
    <xf numFmtId="3" fontId="24" fillId="0" borderId="10" xfId="44" applyNumberFormat="1" applyFont="1" applyFill="1" applyBorder="1" applyAlignment="1" applyProtection="1">
      <alignment horizontal="right" wrapText="1"/>
    </xf>
    <xf numFmtId="165" fontId="24" fillId="0" borderId="10" xfId="44" applyNumberFormat="1" applyFont="1" applyFill="1" applyBorder="1" applyAlignment="1">
      <alignment wrapText="1"/>
    </xf>
    <xf numFmtId="3" fontId="24" fillId="0" borderId="10" xfId="44" applyNumberFormat="1" applyFont="1" applyFill="1" applyBorder="1" applyAlignment="1">
      <alignment horizontal="right" wrapText="1"/>
    </xf>
    <xf numFmtId="165" fontId="24" fillId="0" borderId="10" xfId="44" applyNumberFormat="1" applyFont="1" applyFill="1" applyBorder="1" applyAlignment="1"/>
    <xf numFmtId="3" fontId="22" fillId="0" borderId="0" xfId="0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66" fontId="24" fillId="0" borderId="10" xfId="44" applyNumberFormat="1" applyFont="1" applyFill="1" applyBorder="1" applyAlignment="1">
      <alignment horizontal="right" wrapText="1"/>
    </xf>
    <xf numFmtId="166" fontId="24" fillId="0" borderId="10" xfId="44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/>
    <xf numFmtId="166" fontId="25" fillId="0" borderId="10" xfId="44" applyNumberFormat="1" applyFont="1" applyFill="1" applyBorder="1" applyAlignment="1">
      <alignment horizontal="right" wrapText="1"/>
    </xf>
    <xf numFmtId="166" fontId="26" fillId="0" borderId="10" xfId="44" applyNumberFormat="1" applyFont="1" applyFill="1" applyBorder="1" applyAlignment="1">
      <alignment horizontal="right" wrapText="1"/>
    </xf>
    <xf numFmtId="40" fontId="24" fillId="0" borderId="10" xfId="44" applyNumberFormat="1" applyFont="1" applyFill="1" applyBorder="1" applyAlignment="1">
      <alignment wrapText="1"/>
    </xf>
    <xf numFmtId="166" fontId="24" fillId="0" borderId="10" xfId="43" applyNumberFormat="1" applyFont="1" applyFill="1" applyBorder="1" applyAlignment="1">
      <alignment horizontal="right" vertical="top" wrapText="1"/>
    </xf>
    <xf numFmtId="166" fontId="24" fillId="0" borderId="10" xfId="45" applyNumberFormat="1" applyFont="1" applyFill="1" applyBorder="1" applyAlignment="1" applyProtection="1">
      <alignment horizontal="right" vertical="top" wrapText="1"/>
    </xf>
    <xf numFmtId="3" fontId="24" fillId="0" borderId="10" xfId="0" applyNumberFormat="1" applyFont="1" applyFill="1" applyBorder="1"/>
    <xf numFmtId="165" fontId="24" fillId="0" borderId="10" xfId="43" applyNumberFormat="1" applyFont="1" applyFill="1" applyBorder="1" applyAlignment="1">
      <alignment vertical="top" wrapText="1"/>
    </xf>
    <xf numFmtId="165" fontId="24" fillId="0" borderId="10" xfId="45" applyNumberFormat="1" applyFont="1" applyFill="1" applyBorder="1" applyAlignment="1" applyProtection="1">
      <alignment vertical="top" wrapText="1"/>
    </xf>
    <xf numFmtId="2" fontId="24" fillId="0" borderId="0" xfId="0" applyNumberFormat="1" applyFont="1" applyFill="1" applyBorder="1"/>
    <xf numFmtId="167" fontId="24" fillId="0" borderId="0" xfId="0" applyNumberFormat="1" applyFont="1" applyFill="1" applyBorder="1"/>
    <xf numFmtId="167" fontId="23" fillId="0" borderId="0" xfId="0" applyNumberFormat="1" applyFont="1" applyFill="1" applyBorder="1" applyAlignment="1">
      <alignment horizontal="center"/>
    </xf>
    <xf numFmtId="3" fontId="25" fillId="0" borderId="10" xfId="44" applyNumberFormat="1" applyFont="1" applyFill="1" applyBorder="1" applyAlignment="1">
      <alignment horizontal="right" wrapText="1"/>
    </xf>
    <xf numFmtId="3" fontId="26" fillId="0" borderId="10" xfId="44" applyNumberFormat="1" applyFont="1" applyFill="1" applyBorder="1" applyAlignment="1">
      <alignment horizontal="right" wrapText="1"/>
    </xf>
    <xf numFmtId="166" fontId="29" fillId="0" borderId="10" xfId="44" applyNumberFormat="1" applyFont="1" applyFill="1" applyBorder="1" applyAlignment="1" applyProtection="1">
      <alignment horizontal="right" wrapText="1"/>
    </xf>
    <xf numFmtId="0" fontId="24" fillId="0" borderId="10" xfId="0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0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rmal 5" xfId="42"/>
    <cellStyle name="Normal_buget 2004 cf lg 507 2003 CU DEBL10% MAI cu virari" xfId="43"/>
    <cellStyle name="Normal_BUGET RECTIFICARE OUG 89 VIRARI FINALE" xfId="44"/>
    <cellStyle name="Normal_LG 216 CALCULE BVC 2001" xfId="45"/>
    <cellStyle name="Note" xfId="46" builtinId="10" customBuiltin="1"/>
    <cellStyle name="Output" xfId="47" builtinId="21" customBuiltin="1"/>
    <cellStyle name="Percent 2" xfId="48"/>
    <cellStyle name="Style 1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R34"/>
  <sheetViews>
    <sheetView tabSelected="1" zoomScaleNormal="100" zoomScaleSheetLayoutView="11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796875" defaultRowHeight="13" x14ac:dyDescent="0.35"/>
  <cols>
    <col min="1" max="1" width="38.453125" style="15" customWidth="1"/>
    <col min="2" max="2" width="10.81640625" style="15" customWidth="1"/>
    <col min="3" max="3" width="12.1796875" style="15" customWidth="1"/>
    <col min="4" max="4" width="11.453125" style="6" customWidth="1"/>
    <col min="5" max="5" width="11.1796875" style="6" customWidth="1"/>
    <col min="6" max="6" width="11.7265625" style="6" customWidth="1"/>
    <col min="7" max="8" width="11.453125" style="6" bestFit="1" customWidth="1"/>
    <col min="9" max="9" width="11.7265625" style="6" bestFit="1" customWidth="1"/>
    <col min="10" max="10" width="11.26953125" style="6" customWidth="1"/>
    <col min="11" max="11" width="11.453125" style="6" customWidth="1"/>
    <col min="12" max="12" width="12.26953125" style="6" customWidth="1"/>
    <col min="13" max="13" width="12.26953125" style="6" hidden="1" customWidth="1"/>
    <col min="14" max="14" width="11.453125" style="6" hidden="1" customWidth="1"/>
    <col min="15" max="15" width="9.1796875" style="6" hidden="1" customWidth="1"/>
    <col min="16" max="16" width="11.7265625" style="6" customWidth="1"/>
    <col min="17" max="17" width="10.54296875" style="6" bestFit="1" customWidth="1"/>
    <col min="18" max="16384" width="9.1796875" style="6"/>
  </cols>
  <sheetData>
    <row r="1" spans="1:18" ht="17" customHeight="1" x14ac:dyDescent="0.35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x14ac:dyDescent="0.35">
      <c r="A2" s="4"/>
      <c r="B2" s="4"/>
      <c r="C2" s="4"/>
      <c r="D2" s="5"/>
    </row>
    <row r="3" spans="1:18" s="8" customFormat="1" x14ac:dyDescent="0.35">
      <c r="A3" s="4"/>
      <c r="B3" s="34"/>
      <c r="C3" s="4"/>
      <c r="D3" s="5"/>
      <c r="E3" s="7"/>
      <c r="F3" s="7"/>
      <c r="G3" s="7"/>
      <c r="H3" s="7"/>
      <c r="I3" s="7"/>
      <c r="J3" s="7"/>
      <c r="K3" s="7"/>
      <c r="L3" s="7"/>
    </row>
    <row r="4" spans="1:18" s="8" customFormat="1" x14ac:dyDescent="0.35">
      <c r="A4" s="9"/>
      <c r="B4" s="21" t="s">
        <v>22</v>
      </c>
      <c r="C4" s="7"/>
      <c r="D4" s="22"/>
      <c r="E4" s="7"/>
      <c r="F4" s="7"/>
      <c r="G4" s="7"/>
      <c r="H4" s="7"/>
      <c r="I4" s="7"/>
      <c r="J4" s="7"/>
      <c r="K4" s="7"/>
      <c r="N4" s="32"/>
      <c r="O4" s="33"/>
    </row>
    <row r="5" spans="1:18" s="8" customFormat="1" ht="65" x14ac:dyDescent="0.35">
      <c r="A5" s="1" t="s">
        <v>25</v>
      </c>
      <c r="B5" s="39" t="s">
        <v>28</v>
      </c>
      <c r="C5" s="38" t="s">
        <v>42</v>
      </c>
      <c r="D5" s="38" t="s">
        <v>29</v>
      </c>
      <c r="E5" s="38" t="s">
        <v>30</v>
      </c>
      <c r="F5" s="38" t="s">
        <v>31</v>
      </c>
      <c r="G5" s="38" t="s">
        <v>32</v>
      </c>
      <c r="H5" s="38" t="s">
        <v>33</v>
      </c>
      <c r="I5" s="38" t="s">
        <v>34</v>
      </c>
      <c r="J5" s="38" t="s">
        <v>35</v>
      </c>
      <c r="K5" s="38" t="s">
        <v>36</v>
      </c>
      <c r="L5" s="40" t="s">
        <v>40</v>
      </c>
      <c r="M5" s="2" t="s">
        <v>37</v>
      </c>
      <c r="N5" s="2" t="s">
        <v>38</v>
      </c>
      <c r="O5" s="2" t="s">
        <v>39</v>
      </c>
    </row>
    <row r="6" spans="1:18" x14ac:dyDescent="0.35">
      <c r="A6" s="10" t="s">
        <v>0</v>
      </c>
      <c r="B6" s="37">
        <f t="shared" ref="B6:O6" si="0">B7+B32</f>
        <v>26696290</v>
      </c>
      <c r="C6" s="37">
        <f t="shared" si="0"/>
        <v>18414117.795990001</v>
      </c>
      <c r="D6" s="37">
        <f t="shared" si="0"/>
        <v>1799427.1725299999</v>
      </c>
      <c r="E6" s="37">
        <f t="shared" si="0"/>
        <v>1904609.8920600004</v>
      </c>
      <c r="F6" s="37">
        <f t="shared" si="0"/>
        <v>2356477.4046899993</v>
      </c>
      <c r="G6" s="37">
        <f t="shared" si="0"/>
        <v>2075752.4300400007</v>
      </c>
      <c r="H6" s="37">
        <f t="shared" si="0"/>
        <v>2049694.09366</v>
      </c>
      <c r="I6" s="37">
        <f t="shared" si="0"/>
        <v>2036644.7156199999</v>
      </c>
      <c r="J6" s="37">
        <f t="shared" si="0"/>
        <v>1928166.0631500003</v>
      </c>
      <c r="K6" s="37">
        <f t="shared" si="0"/>
        <v>2015920.32017</v>
      </c>
      <c r="L6" s="37">
        <f t="shared" si="0"/>
        <v>2247425.7040700004</v>
      </c>
      <c r="M6" s="37">
        <f t="shared" si="0"/>
        <v>0</v>
      </c>
      <c r="N6" s="37">
        <f t="shared" si="0"/>
        <v>0</v>
      </c>
      <c r="O6" s="37">
        <f t="shared" si="0"/>
        <v>0</v>
      </c>
      <c r="P6" s="3"/>
      <c r="Q6" s="3"/>
      <c r="R6" s="23"/>
    </row>
    <row r="7" spans="1:18" x14ac:dyDescent="0.35">
      <c r="A7" s="12" t="s">
        <v>5</v>
      </c>
      <c r="B7" s="24">
        <f t="shared" ref="B7:O7" si="1">B8+B9+B10+B11+B31</f>
        <v>25064429</v>
      </c>
      <c r="C7" s="24">
        <f t="shared" si="1"/>
        <v>17206032.644990001</v>
      </c>
      <c r="D7" s="24">
        <f t="shared" si="1"/>
        <v>1663919.9665299999</v>
      </c>
      <c r="E7" s="24">
        <f t="shared" si="1"/>
        <v>1851755.2310600004</v>
      </c>
      <c r="F7" s="24">
        <f t="shared" si="1"/>
        <v>2153682.6216899995</v>
      </c>
      <c r="G7" s="24">
        <f t="shared" si="1"/>
        <v>1939056.5630400006</v>
      </c>
      <c r="H7" s="24">
        <f t="shared" si="1"/>
        <v>1912077.11366</v>
      </c>
      <c r="I7" s="24">
        <f t="shared" si="1"/>
        <v>1899814.6056199998</v>
      </c>
      <c r="J7" s="24">
        <f t="shared" si="1"/>
        <v>1793992.5941500003</v>
      </c>
      <c r="K7" s="24">
        <f t="shared" si="1"/>
        <v>1880059.76617</v>
      </c>
      <c r="L7" s="24">
        <f t="shared" si="1"/>
        <v>2111674.1830700003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3"/>
      <c r="Q7" s="3"/>
    </row>
    <row r="8" spans="1:18" x14ac:dyDescent="0.35">
      <c r="A8" s="12" t="s">
        <v>1</v>
      </c>
      <c r="B8" s="18">
        <v>177000</v>
      </c>
      <c r="C8" s="11">
        <f>SUM(D8:O8)</f>
        <v>117968.87300000001</v>
      </c>
      <c r="D8" s="13">
        <v>12872.95</v>
      </c>
      <c r="E8" s="16">
        <v>12920.913000000004</v>
      </c>
      <c r="F8" s="16">
        <v>13120.463000000002</v>
      </c>
      <c r="G8" s="16">
        <v>13153.358</v>
      </c>
      <c r="H8" s="16">
        <v>13165.815000000002</v>
      </c>
      <c r="I8" s="16">
        <v>13079.063000000002</v>
      </c>
      <c r="J8" s="16">
        <v>12916.448000000002</v>
      </c>
      <c r="K8" s="16">
        <v>12966.438000000002</v>
      </c>
      <c r="L8" s="16">
        <v>13773.424999999999</v>
      </c>
      <c r="M8" s="29"/>
      <c r="N8" s="29"/>
      <c r="O8" s="29"/>
      <c r="P8" s="3"/>
      <c r="Q8" s="3"/>
    </row>
    <row r="9" spans="1:18" x14ac:dyDescent="0.35">
      <c r="A9" s="12" t="s">
        <v>4</v>
      </c>
      <c r="B9" s="18">
        <v>4355</v>
      </c>
      <c r="C9" s="11">
        <f>SUM(D9:O9)</f>
        <v>109.36999999999999</v>
      </c>
      <c r="D9" s="13">
        <v>0</v>
      </c>
      <c r="E9" s="16">
        <v>0</v>
      </c>
      <c r="F9" s="16">
        <v>0</v>
      </c>
      <c r="G9" s="16">
        <v>0</v>
      </c>
      <c r="H9" s="16">
        <v>29.38</v>
      </c>
      <c r="I9" s="16">
        <v>0</v>
      </c>
      <c r="J9" s="16">
        <v>79.989999999999995</v>
      </c>
      <c r="K9" s="16">
        <v>0</v>
      </c>
      <c r="L9" s="16">
        <v>0</v>
      </c>
      <c r="M9" s="29"/>
      <c r="N9" s="29"/>
      <c r="O9" s="29"/>
      <c r="P9" s="3"/>
      <c r="Q9" s="3"/>
    </row>
    <row r="10" spans="1:18" x14ac:dyDescent="0.35">
      <c r="A10" s="12" t="s">
        <v>3</v>
      </c>
      <c r="B10" s="18">
        <v>5594</v>
      </c>
      <c r="C10" s="11">
        <f>SUM(D10:O10)</f>
        <v>908.61999999999989</v>
      </c>
      <c r="D10" s="13">
        <v>0</v>
      </c>
      <c r="E10" s="16">
        <v>0</v>
      </c>
      <c r="F10" s="16">
        <v>280.42</v>
      </c>
      <c r="G10" s="16">
        <v>46.56</v>
      </c>
      <c r="H10" s="16">
        <v>0</v>
      </c>
      <c r="I10" s="16">
        <v>73.98</v>
      </c>
      <c r="J10" s="16">
        <v>256.56</v>
      </c>
      <c r="K10" s="16">
        <v>85.92</v>
      </c>
      <c r="L10" s="16">
        <v>165.18</v>
      </c>
      <c r="M10" s="29"/>
      <c r="N10" s="29"/>
      <c r="O10" s="29"/>
      <c r="P10" s="3"/>
      <c r="Q10" s="3"/>
    </row>
    <row r="11" spans="1:18" x14ac:dyDescent="0.35">
      <c r="A11" s="12" t="s">
        <v>2</v>
      </c>
      <c r="B11" s="18">
        <v>24606480</v>
      </c>
      <c r="C11" s="11">
        <f>SUM(D11:O11)</f>
        <v>17043439.392990001</v>
      </c>
      <c r="D11" s="13">
        <v>1651047.0165299999</v>
      </c>
      <c r="E11" s="16">
        <v>1838834.3180600004</v>
      </c>
      <c r="F11" s="16">
        <v>2140281.7386899996</v>
      </c>
      <c r="G11" s="16">
        <v>1925856.6450400006</v>
      </c>
      <c r="H11" s="16">
        <v>1898881.91866</v>
      </c>
      <c r="I11" s="16">
        <v>1886661.5626199997</v>
      </c>
      <c r="J11" s="16">
        <v>1780739.5961500003</v>
      </c>
      <c r="K11" s="16">
        <v>1867007.40817</v>
      </c>
      <c r="L11" s="16">
        <v>2054129.1890700001</v>
      </c>
      <c r="M11" s="29"/>
      <c r="N11" s="29"/>
      <c r="O11" s="29"/>
      <c r="P11" s="3"/>
      <c r="Q11" s="3"/>
    </row>
    <row r="12" spans="1:18" ht="26" x14ac:dyDescent="0.35">
      <c r="A12" s="12" t="s">
        <v>27</v>
      </c>
      <c r="B12" s="25">
        <f t="shared" ref="B12:N12" si="2">B13+B19+B25+B26+B29+B30</f>
        <v>24491016.73</v>
      </c>
      <c r="C12" s="25">
        <f t="shared" si="2"/>
        <v>16995712.273779999</v>
      </c>
      <c r="D12" s="25">
        <f>D13+D19+D25+D26+D29+D30</f>
        <v>1647622.7103000002</v>
      </c>
      <c r="E12" s="25">
        <f>E13+E19+E25+E26+E29+E30</f>
        <v>1832891.3382899999</v>
      </c>
      <c r="F12" s="25">
        <f>F13+F19+F25+F26+F29+F30</f>
        <v>2134515.3010600004</v>
      </c>
      <c r="G12" s="25">
        <f>G13+G19+G25+G26+G29+G30</f>
        <v>1920389.4293400003</v>
      </c>
      <c r="H12" s="25">
        <f>H13+H19+H25+H26+H29+H30</f>
        <v>1893451.1859200001</v>
      </c>
      <c r="I12" s="25">
        <f t="shared" si="2"/>
        <v>1880900.07818</v>
      </c>
      <c r="J12" s="25">
        <f t="shared" si="2"/>
        <v>1775598.3561499999</v>
      </c>
      <c r="K12" s="25">
        <f t="shared" si="2"/>
        <v>1862810.9838599998</v>
      </c>
      <c r="L12" s="25">
        <f t="shared" si="2"/>
        <v>2047532.89068</v>
      </c>
      <c r="M12" s="25">
        <f t="shared" si="2"/>
        <v>0</v>
      </c>
      <c r="N12" s="36">
        <f t="shared" si="2"/>
        <v>0</v>
      </c>
      <c r="O12" s="36">
        <f>O13+O19+O25+O26+O29+O30</f>
        <v>0</v>
      </c>
      <c r="P12" s="3"/>
      <c r="Q12" s="3"/>
    </row>
    <row r="13" spans="1:18" ht="29.25" customHeight="1" x14ac:dyDescent="0.35">
      <c r="A13" s="12" t="s">
        <v>20</v>
      </c>
      <c r="B13" s="24">
        <f t="shared" ref="B13:O13" si="3">B14+B15+B16+B17+B18</f>
        <v>10028428.57</v>
      </c>
      <c r="C13" s="24">
        <f t="shared" si="3"/>
        <v>6590138.7720799996</v>
      </c>
      <c r="D13" s="24">
        <f t="shared" si="3"/>
        <v>654693.62206000008</v>
      </c>
      <c r="E13" s="24">
        <f t="shared" si="3"/>
        <v>707946.68750999996</v>
      </c>
      <c r="F13" s="24">
        <f t="shared" si="3"/>
        <v>947655.49881999998</v>
      </c>
      <c r="G13" s="24">
        <f t="shared" si="3"/>
        <v>750755.77967000019</v>
      </c>
      <c r="H13" s="24">
        <f t="shared" si="3"/>
        <v>716371.09094999987</v>
      </c>
      <c r="I13" s="24">
        <f t="shared" si="3"/>
        <v>697012.73796000006</v>
      </c>
      <c r="J13" s="24">
        <f t="shared" si="3"/>
        <v>679813.70656000008</v>
      </c>
      <c r="K13" s="24">
        <f t="shared" si="3"/>
        <v>644792.64856999996</v>
      </c>
      <c r="L13" s="24">
        <f t="shared" si="3"/>
        <v>791096.99997999996</v>
      </c>
      <c r="M13" s="24">
        <f t="shared" si="3"/>
        <v>0</v>
      </c>
      <c r="N13" s="24">
        <f t="shared" si="3"/>
        <v>0</v>
      </c>
      <c r="O13" s="24">
        <f t="shared" si="3"/>
        <v>0</v>
      </c>
      <c r="P13" s="3"/>
      <c r="Q13" s="3"/>
    </row>
    <row r="14" spans="1:18" x14ac:dyDescent="0.35">
      <c r="A14" s="12" t="s">
        <v>6</v>
      </c>
      <c r="B14" s="18">
        <v>5867415.1699999999</v>
      </c>
      <c r="C14" s="11">
        <f>SUM(D14:O14)</f>
        <v>3546865.6458199997</v>
      </c>
      <c r="D14" s="16">
        <v>316467.09987999999</v>
      </c>
      <c r="E14" s="16">
        <v>291922.98933999997</v>
      </c>
      <c r="F14" s="16">
        <v>647348.35348000005</v>
      </c>
      <c r="G14" s="16">
        <v>447078.12608000013</v>
      </c>
      <c r="H14" s="16">
        <v>381497.54816999997</v>
      </c>
      <c r="I14" s="16">
        <v>360789.52763999999</v>
      </c>
      <c r="J14" s="16">
        <v>353497.44910000003</v>
      </c>
      <c r="K14" s="16">
        <v>345354.60899999994</v>
      </c>
      <c r="L14" s="16">
        <v>402909.94312999997</v>
      </c>
      <c r="M14" s="29"/>
      <c r="N14" s="29"/>
      <c r="O14" s="29"/>
      <c r="P14" s="3"/>
      <c r="Q14" s="3"/>
    </row>
    <row r="15" spans="1:18" ht="39" x14ac:dyDescent="0.35">
      <c r="A15" s="12" t="s">
        <v>7</v>
      </c>
      <c r="B15" s="18">
        <v>2756026.06</v>
      </c>
      <c r="C15" s="11">
        <f>SUM(D15:O15)</f>
        <v>1963084.7610599999</v>
      </c>
      <c r="D15" s="16">
        <v>222376.30254999999</v>
      </c>
      <c r="E15" s="16">
        <v>254060.24966999999</v>
      </c>
      <c r="F15" s="16">
        <v>188850.85034000003</v>
      </c>
      <c r="G15" s="16">
        <v>191647.23959000001</v>
      </c>
      <c r="H15" s="16">
        <v>217054.94697999995</v>
      </c>
      <c r="I15" s="16">
        <v>223112.08705</v>
      </c>
      <c r="J15" s="16">
        <v>215817.06945999994</v>
      </c>
      <c r="K15" s="16">
        <v>184636.59763999996</v>
      </c>
      <c r="L15" s="16">
        <v>265529.41778000002</v>
      </c>
      <c r="M15" s="29"/>
      <c r="N15" s="29"/>
      <c r="O15" s="29"/>
      <c r="P15" s="3"/>
      <c r="Q15" s="3"/>
    </row>
    <row r="16" spans="1:18" ht="26" x14ac:dyDescent="0.35">
      <c r="A16" s="12" t="s">
        <v>8</v>
      </c>
      <c r="B16" s="18">
        <v>311443.33999999997</v>
      </c>
      <c r="C16" s="11">
        <f>SUM(D16:O16)</f>
        <v>271544.52424999996</v>
      </c>
      <c r="D16" s="16">
        <v>39373.340700000001</v>
      </c>
      <c r="E16" s="16">
        <v>66696.243499999997</v>
      </c>
      <c r="F16" s="16">
        <v>16779.988999999994</v>
      </c>
      <c r="G16" s="16">
        <v>21866.627999999997</v>
      </c>
      <c r="H16" s="16">
        <v>25120.112999999994</v>
      </c>
      <c r="I16" s="16">
        <v>24416.707000000002</v>
      </c>
      <c r="J16" s="16">
        <v>22700.958000000002</v>
      </c>
      <c r="K16" s="16">
        <v>22649.604000000003</v>
      </c>
      <c r="L16" s="16">
        <v>31940.941050000001</v>
      </c>
      <c r="M16" s="29"/>
      <c r="N16" s="29"/>
      <c r="O16" s="29"/>
      <c r="P16" s="3"/>
      <c r="Q16" s="3"/>
    </row>
    <row r="17" spans="1:17" ht="26" x14ac:dyDescent="0.35">
      <c r="A17" s="12" t="s">
        <v>18</v>
      </c>
      <c r="B17" s="18">
        <v>888237.99999999988</v>
      </c>
      <c r="C17" s="11">
        <f>SUM(D17:O17)</f>
        <v>672149.08215999999</v>
      </c>
      <c r="D17" s="13">
        <v>61602.708929999993</v>
      </c>
      <c r="E17" s="16">
        <v>78728.761000000013</v>
      </c>
      <c r="F17" s="16">
        <v>76544.439000000013</v>
      </c>
      <c r="G17" s="16">
        <v>75844.326999999976</v>
      </c>
      <c r="H17" s="16">
        <v>75146.267000000022</v>
      </c>
      <c r="I17" s="16">
        <v>75352.747069999998</v>
      </c>
      <c r="J17" s="16">
        <v>72976.077000000005</v>
      </c>
      <c r="K17" s="16">
        <v>77070.515930000023</v>
      </c>
      <c r="L17" s="16">
        <v>78883.239230000007</v>
      </c>
      <c r="M17" s="29"/>
      <c r="N17" s="29"/>
      <c r="O17" s="29"/>
      <c r="P17" s="3"/>
      <c r="Q17" s="3"/>
    </row>
    <row r="18" spans="1:17" x14ac:dyDescent="0.35">
      <c r="A18" s="12" t="s">
        <v>9</v>
      </c>
      <c r="B18" s="18">
        <v>205306</v>
      </c>
      <c r="C18" s="11">
        <f>SUM(D18:O18)</f>
        <v>136494.75878999999</v>
      </c>
      <c r="D18" s="11">
        <v>14874.169999999998</v>
      </c>
      <c r="E18" s="16">
        <v>16538.444</v>
      </c>
      <c r="F18" s="16">
        <v>18131.867000000002</v>
      </c>
      <c r="G18" s="16">
        <v>14319.458999999997</v>
      </c>
      <c r="H18" s="16">
        <v>17552.215799999998</v>
      </c>
      <c r="I18" s="16">
        <v>13341.669200000004</v>
      </c>
      <c r="J18" s="16">
        <v>14822.153</v>
      </c>
      <c r="K18" s="16">
        <v>15081.322000000004</v>
      </c>
      <c r="L18" s="16">
        <v>11833.458789999997</v>
      </c>
      <c r="M18" s="29"/>
      <c r="N18" s="29"/>
      <c r="O18" s="29"/>
      <c r="P18" s="3"/>
      <c r="Q18" s="3"/>
    </row>
    <row r="19" spans="1:17" x14ac:dyDescent="0.35">
      <c r="A19" s="12" t="s">
        <v>21</v>
      </c>
      <c r="B19" s="24">
        <f t="shared" ref="B19:O19" si="4">B20+B21+B22+B23+B24</f>
        <v>3169807.3</v>
      </c>
      <c r="C19" s="24">
        <f t="shared" si="4"/>
        <v>2219800.2943600002</v>
      </c>
      <c r="D19" s="24">
        <f t="shared" si="4"/>
        <v>203221.93934000004</v>
      </c>
      <c r="E19" s="24">
        <f t="shared" si="4"/>
        <v>249411.30220999997</v>
      </c>
      <c r="F19" s="24">
        <f t="shared" si="4"/>
        <v>248618.07292000001</v>
      </c>
      <c r="G19" s="24">
        <f t="shared" si="4"/>
        <v>254880.44477999999</v>
      </c>
      <c r="H19" s="24">
        <f t="shared" si="4"/>
        <v>254287.75039000003</v>
      </c>
      <c r="I19" s="24">
        <f t="shared" si="4"/>
        <v>247035.18169999996</v>
      </c>
      <c r="J19" s="24">
        <f t="shared" si="4"/>
        <v>238110.03338000004</v>
      </c>
      <c r="K19" s="24">
        <f t="shared" si="4"/>
        <v>274472.37228999997</v>
      </c>
      <c r="L19" s="24">
        <f t="shared" si="4"/>
        <v>249763.19734999997</v>
      </c>
      <c r="M19" s="24">
        <f t="shared" si="4"/>
        <v>0</v>
      </c>
      <c r="N19" s="35">
        <f t="shared" si="4"/>
        <v>0</v>
      </c>
      <c r="O19" s="35">
        <f t="shared" si="4"/>
        <v>0</v>
      </c>
      <c r="P19" s="3"/>
      <c r="Q19" s="3"/>
    </row>
    <row r="20" spans="1:17" x14ac:dyDescent="0.35">
      <c r="A20" s="12" t="s">
        <v>17</v>
      </c>
      <c r="B20" s="18">
        <v>1565122.89</v>
      </c>
      <c r="C20" s="11">
        <f t="shared" ref="C20:C25" si="5">SUM(D20:O20)</f>
        <v>1095502.48331</v>
      </c>
      <c r="D20" s="16">
        <v>98984.91614000003</v>
      </c>
      <c r="E20" s="16">
        <v>131143.99861999997</v>
      </c>
      <c r="F20" s="16">
        <v>123015.70058</v>
      </c>
      <c r="G20" s="16">
        <v>117903.36900000001</v>
      </c>
      <c r="H20" s="16">
        <v>123445.04471</v>
      </c>
      <c r="I20" s="16">
        <v>120270.20935</v>
      </c>
      <c r="J20" s="16">
        <v>114166.21060000001</v>
      </c>
      <c r="K20" s="16">
        <v>142523.20103999999</v>
      </c>
      <c r="L20" s="16">
        <v>124049.83326999997</v>
      </c>
      <c r="M20" s="29"/>
      <c r="N20" s="29"/>
      <c r="O20" s="29"/>
      <c r="P20" s="3"/>
      <c r="Q20" s="3"/>
    </row>
    <row r="21" spans="1:17" x14ac:dyDescent="0.35">
      <c r="A21" s="30" t="s">
        <v>10</v>
      </c>
      <c r="B21" s="27">
        <v>773862.41</v>
      </c>
      <c r="C21" s="11">
        <f t="shared" si="5"/>
        <v>538363.98458000005</v>
      </c>
      <c r="D21" s="16">
        <v>47724.167049999996</v>
      </c>
      <c r="E21" s="16">
        <v>54626.512950000011</v>
      </c>
      <c r="F21" s="16">
        <v>58434.282999999996</v>
      </c>
      <c r="G21" s="16">
        <v>73191.057000000001</v>
      </c>
      <c r="H21" s="16">
        <v>60415.375209999998</v>
      </c>
      <c r="I21" s="16">
        <v>60688.285149999982</v>
      </c>
      <c r="J21" s="16">
        <v>59015.282940000012</v>
      </c>
      <c r="K21" s="16">
        <v>63260.517500000002</v>
      </c>
      <c r="L21" s="16">
        <v>61008.503779999992</v>
      </c>
      <c r="M21" s="29"/>
      <c r="N21" s="29"/>
      <c r="O21" s="29"/>
      <c r="P21" s="3"/>
      <c r="Q21" s="3"/>
    </row>
    <row r="22" spans="1:17" x14ac:dyDescent="0.35">
      <c r="A22" s="31" t="s">
        <v>14</v>
      </c>
      <c r="B22" s="28">
        <v>80711</v>
      </c>
      <c r="C22" s="11">
        <f t="shared" si="5"/>
        <v>57933.234199999992</v>
      </c>
      <c r="D22" s="16">
        <v>6113.6121999999996</v>
      </c>
      <c r="E22" s="16">
        <v>6604.1474000000007</v>
      </c>
      <c r="F22" s="16">
        <v>6267.6044000000011</v>
      </c>
      <c r="G22" s="16">
        <v>6392.8619999999983</v>
      </c>
      <c r="H22" s="16">
        <v>6530.5676000000003</v>
      </c>
      <c r="I22" s="16">
        <v>6438.0423999999975</v>
      </c>
      <c r="J22" s="16">
        <v>6563.5187999999998</v>
      </c>
      <c r="K22" s="16">
        <v>6338.6899999999978</v>
      </c>
      <c r="L22" s="16">
        <v>6684.189400000002</v>
      </c>
      <c r="M22" s="29"/>
      <c r="N22" s="29"/>
      <c r="O22" s="29"/>
      <c r="P22" s="3"/>
      <c r="Q22" s="3"/>
    </row>
    <row r="23" spans="1:17" ht="26" x14ac:dyDescent="0.35">
      <c r="A23" s="31" t="s">
        <v>15</v>
      </c>
      <c r="B23" s="28">
        <v>648523</v>
      </c>
      <c r="C23" s="11">
        <f t="shared" si="5"/>
        <v>459403.04626000003</v>
      </c>
      <c r="D23" s="16">
        <v>43911.846120000002</v>
      </c>
      <c r="E23" s="16">
        <v>50389.973740000009</v>
      </c>
      <c r="F23" s="16">
        <v>53344.681419999994</v>
      </c>
      <c r="G23" s="16">
        <v>49759.887120000007</v>
      </c>
      <c r="H23" s="16">
        <v>56095.587370000001</v>
      </c>
      <c r="I23" s="16">
        <v>51630.14179999999</v>
      </c>
      <c r="J23" s="16">
        <v>50515.086040000017</v>
      </c>
      <c r="K23" s="16">
        <v>54199.015750000013</v>
      </c>
      <c r="L23" s="16">
        <v>49556.826899999993</v>
      </c>
      <c r="M23" s="29"/>
      <c r="N23" s="29"/>
      <c r="O23" s="29"/>
      <c r="P23" s="3"/>
      <c r="Q23" s="3"/>
    </row>
    <row r="24" spans="1:17" ht="26" x14ac:dyDescent="0.35">
      <c r="A24" s="31" t="s">
        <v>16</v>
      </c>
      <c r="B24" s="28">
        <v>101588</v>
      </c>
      <c r="C24" s="11">
        <f t="shared" si="5"/>
        <v>68597.546009999991</v>
      </c>
      <c r="D24" s="16">
        <v>6487.397829999999</v>
      </c>
      <c r="E24" s="16">
        <v>6646.6695</v>
      </c>
      <c r="F24" s="16">
        <v>7555.8035200000013</v>
      </c>
      <c r="G24" s="16">
        <v>7633.2696599999981</v>
      </c>
      <c r="H24" s="16">
        <v>7801.1755000000012</v>
      </c>
      <c r="I24" s="16">
        <v>8008.5030000000024</v>
      </c>
      <c r="J24" s="16">
        <v>7849.9350000000004</v>
      </c>
      <c r="K24" s="16">
        <v>8150.9480000000003</v>
      </c>
      <c r="L24" s="16">
        <v>8463.8440000000028</v>
      </c>
      <c r="M24" s="29"/>
      <c r="N24" s="29"/>
      <c r="O24" s="29"/>
      <c r="P24" s="3"/>
      <c r="Q24" s="3"/>
    </row>
    <row r="25" spans="1:17" ht="28.5" customHeight="1" x14ac:dyDescent="0.35">
      <c r="A25" s="12" t="s">
        <v>23</v>
      </c>
      <c r="B25" s="18">
        <v>36023</v>
      </c>
      <c r="C25" s="11">
        <f t="shared" si="5"/>
        <v>26088.826000000001</v>
      </c>
      <c r="D25" s="13">
        <v>2558.8189999999995</v>
      </c>
      <c r="E25" s="16">
        <v>2923.4143100000001</v>
      </c>
      <c r="F25" s="16">
        <v>3221.86069</v>
      </c>
      <c r="G25" s="16">
        <v>2891.83932</v>
      </c>
      <c r="H25" s="16">
        <v>3146.04124</v>
      </c>
      <c r="I25" s="16">
        <v>2764.10923</v>
      </c>
      <c r="J25" s="16">
        <v>2666.3022099999998</v>
      </c>
      <c r="K25" s="16">
        <v>2950.52</v>
      </c>
      <c r="L25" s="16">
        <v>2965.92</v>
      </c>
      <c r="M25" s="29"/>
      <c r="N25" s="29"/>
      <c r="O25" s="29"/>
      <c r="P25" s="3"/>
      <c r="Q25" s="3"/>
    </row>
    <row r="26" spans="1:17" ht="26" x14ac:dyDescent="0.35">
      <c r="A26" s="12" t="s">
        <v>24</v>
      </c>
      <c r="B26" s="24">
        <f t="shared" ref="B26:O26" si="6">B27+B28</f>
        <v>10680591.859999999</v>
      </c>
      <c r="C26" s="24">
        <f t="shared" si="6"/>
        <v>7759113.6420000009</v>
      </c>
      <c r="D26" s="24">
        <f t="shared" si="6"/>
        <v>780272.82900000014</v>
      </c>
      <c r="E26" s="24">
        <f t="shared" si="6"/>
        <v>836654.22899999993</v>
      </c>
      <c r="F26" s="24">
        <f t="shared" si="6"/>
        <v>886174.25200000009</v>
      </c>
      <c r="G26" s="24">
        <f t="shared" si="6"/>
        <v>864520.29966000002</v>
      </c>
      <c r="H26" s="24">
        <f t="shared" si="6"/>
        <v>875410.07334</v>
      </c>
      <c r="I26" s="24">
        <f t="shared" si="6"/>
        <v>878172.73700000008</v>
      </c>
      <c r="J26" s="24">
        <f t="shared" si="6"/>
        <v>850233.05399999977</v>
      </c>
      <c r="K26" s="24">
        <f t="shared" si="6"/>
        <v>895032.48100000003</v>
      </c>
      <c r="L26" s="24">
        <f t="shared" si="6"/>
        <v>892643.68700000003</v>
      </c>
      <c r="M26" s="24">
        <f t="shared" si="6"/>
        <v>0</v>
      </c>
      <c r="N26" s="24">
        <f t="shared" si="6"/>
        <v>0</v>
      </c>
      <c r="O26" s="24">
        <f t="shared" si="6"/>
        <v>0</v>
      </c>
      <c r="P26" s="3"/>
      <c r="Q26" s="3"/>
    </row>
    <row r="27" spans="1:17" x14ac:dyDescent="0.35">
      <c r="A27" s="26" t="s">
        <v>26</v>
      </c>
      <c r="B27" s="18">
        <v>10616494.84</v>
      </c>
      <c r="C27" s="11">
        <f t="shared" ref="C27:C32" si="7">SUM(D27:O27)</f>
        <v>7715481.1600000011</v>
      </c>
      <c r="D27" s="13">
        <v>777010.24700000009</v>
      </c>
      <c r="E27" s="16">
        <v>833325.52899999998</v>
      </c>
      <c r="F27" s="16">
        <v>881063.51600000006</v>
      </c>
      <c r="G27" s="16">
        <v>859546.25166000007</v>
      </c>
      <c r="H27" s="16">
        <v>870603.34834000003</v>
      </c>
      <c r="I27" s="16">
        <v>872562.60800000012</v>
      </c>
      <c r="J27" s="16">
        <v>845245.54499999981</v>
      </c>
      <c r="K27" s="16">
        <v>889091.20000000007</v>
      </c>
      <c r="L27" s="16">
        <v>887032.91500000004</v>
      </c>
      <c r="M27" s="29"/>
      <c r="N27" s="29"/>
      <c r="O27" s="29"/>
      <c r="P27" s="3"/>
      <c r="Q27" s="3"/>
    </row>
    <row r="28" spans="1:17" ht="16.5" customHeight="1" x14ac:dyDescent="0.35">
      <c r="A28" s="26" t="s">
        <v>19</v>
      </c>
      <c r="B28" s="18">
        <v>64097.020000000004</v>
      </c>
      <c r="C28" s="11">
        <f t="shared" si="7"/>
        <v>43632.481999999996</v>
      </c>
      <c r="D28" s="13">
        <v>3262.5820000000008</v>
      </c>
      <c r="E28" s="16">
        <v>3328.7</v>
      </c>
      <c r="F28" s="16">
        <v>5110.7359999999999</v>
      </c>
      <c r="G28" s="16">
        <v>4974.0479999999998</v>
      </c>
      <c r="H28" s="16">
        <v>4806.7249999999995</v>
      </c>
      <c r="I28" s="16">
        <v>5610.1289999999999</v>
      </c>
      <c r="J28" s="16">
        <v>4987.509</v>
      </c>
      <c r="K28" s="16">
        <v>5941.2810000000009</v>
      </c>
      <c r="L28" s="16">
        <v>5610.771999999999</v>
      </c>
      <c r="M28" s="29"/>
      <c r="N28" s="29"/>
      <c r="O28" s="29"/>
      <c r="P28" s="3"/>
      <c r="Q28" s="3"/>
    </row>
    <row r="29" spans="1:17" x14ac:dyDescent="0.35">
      <c r="A29" s="12" t="s">
        <v>11</v>
      </c>
      <c r="B29" s="18">
        <v>61166</v>
      </c>
      <c r="C29" s="11">
        <f t="shared" si="7"/>
        <v>39554.193999999996</v>
      </c>
      <c r="D29" s="17">
        <v>2464.5250000000001</v>
      </c>
      <c r="E29" s="16">
        <v>4985.5649999999996</v>
      </c>
      <c r="F29" s="16">
        <v>5497.8669999999993</v>
      </c>
      <c r="G29" s="16">
        <v>4135.9345000000003</v>
      </c>
      <c r="H29" s="16">
        <v>4476.6750000000002</v>
      </c>
      <c r="I29" s="16">
        <v>4881.76</v>
      </c>
      <c r="J29" s="16">
        <v>4648.87</v>
      </c>
      <c r="K29" s="16">
        <v>4201.3530000000001</v>
      </c>
      <c r="L29" s="16">
        <v>4261.6444999999994</v>
      </c>
      <c r="M29" s="29"/>
      <c r="N29" s="29"/>
      <c r="O29" s="29"/>
      <c r="P29" s="3"/>
      <c r="Q29" s="3"/>
    </row>
    <row r="30" spans="1:17" ht="26" x14ac:dyDescent="0.35">
      <c r="A30" s="12" t="s">
        <v>12</v>
      </c>
      <c r="B30" s="18">
        <v>515000</v>
      </c>
      <c r="C30" s="11">
        <f t="shared" si="7"/>
        <v>361016.54533999995</v>
      </c>
      <c r="D30" s="16">
        <v>4410.9758999999995</v>
      </c>
      <c r="E30" s="16">
        <v>30970.140259999996</v>
      </c>
      <c r="F30" s="16">
        <v>43347.749629999991</v>
      </c>
      <c r="G30" s="16">
        <v>43205.131410000002</v>
      </c>
      <c r="H30" s="16">
        <v>39759.554999999993</v>
      </c>
      <c r="I30" s="16">
        <v>51033.552290000007</v>
      </c>
      <c r="J30" s="16">
        <v>126.38999999999911</v>
      </c>
      <c r="K30" s="16">
        <v>41361.608999999997</v>
      </c>
      <c r="L30" s="16">
        <v>106801.44184999999</v>
      </c>
      <c r="M30" s="29"/>
      <c r="N30" s="29"/>
      <c r="O30" s="29"/>
      <c r="P30" s="3"/>
      <c r="Q30" s="3"/>
    </row>
    <row r="31" spans="1:17" ht="26" x14ac:dyDescent="0.35">
      <c r="A31" s="12" t="s">
        <v>41</v>
      </c>
      <c r="B31" s="18">
        <v>271000</v>
      </c>
      <c r="C31" s="11">
        <f t="shared" si="7"/>
        <v>43606.388999999996</v>
      </c>
      <c r="D31" s="16"/>
      <c r="E31" s="16"/>
      <c r="F31" s="16"/>
      <c r="G31" s="16"/>
      <c r="H31" s="16"/>
      <c r="I31" s="16"/>
      <c r="J31" s="16"/>
      <c r="K31" s="16"/>
      <c r="L31" s="16">
        <v>43606.388999999996</v>
      </c>
      <c r="M31" s="29"/>
      <c r="N31" s="29"/>
      <c r="O31" s="29"/>
      <c r="P31" s="3"/>
      <c r="Q31" s="3"/>
    </row>
    <row r="32" spans="1:17" x14ac:dyDescent="0.35">
      <c r="A32" s="14" t="s">
        <v>13</v>
      </c>
      <c r="B32" s="19">
        <v>1631861</v>
      </c>
      <c r="C32" s="11">
        <f t="shared" si="7"/>
        <v>1208085.1510000001</v>
      </c>
      <c r="D32" s="13">
        <v>135507.20600000001</v>
      </c>
      <c r="E32" s="16">
        <v>52854.661</v>
      </c>
      <c r="F32" s="16">
        <v>202794.783</v>
      </c>
      <c r="G32" s="16">
        <v>136695.86700000006</v>
      </c>
      <c r="H32" s="16">
        <v>137616.98000000001</v>
      </c>
      <c r="I32" s="16">
        <v>136830.11000000002</v>
      </c>
      <c r="J32" s="16">
        <v>134173.46899999998</v>
      </c>
      <c r="K32" s="16">
        <v>135860.55399999997</v>
      </c>
      <c r="L32" s="16">
        <v>135751.52100000001</v>
      </c>
      <c r="M32" s="29"/>
      <c r="N32" s="29"/>
      <c r="O32" s="29"/>
      <c r="P32" s="3"/>
      <c r="Q32" s="3"/>
    </row>
    <row r="33" spans="1:12" x14ac:dyDescent="0.35">
      <c r="B33" s="20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35">
      <c r="A34" s="7"/>
      <c r="B34" s="7"/>
      <c r="C34" s="9"/>
      <c r="D34" s="7"/>
      <c r="E34" s="9"/>
      <c r="F34" s="9"/>
      <c r="G34" s="9"/>
      <c r="H34" s="9"/>
      <c r="I34" s="9"/>
      <c r="J34" s="9"/>
      <c r="K34" s="9"/>
      <c r="L34" s="9"/>
    </row>
  </sheetData>
  <protectedRanges>
    <protectedRange sqref="A2:C3" name="Zonă1_1_1" securityDescriptor="O:WDG:WDD:(A;;CC;;;WD)"/>
    <protectedRange sqref="A35:C37" name="Zonă2_1"/>
    <protectedRange sqref="A1" name="Zonă1_1_1_1_1" securityDescriptor="O:WDG:WDD:(A;;CC;;;WD)"/>
  </protectedRanges>
  <phoneticPr fontId="0" type="noConversion"/>
  <printOptions horizontalCentered="1"/>
  <pageMargins left="0" right="0" top="0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CHELTUIELI</vt:lpstr>
      <vt:lpstr>CHELTUIELI!Print_Area</vt:lpstr>
      <vt:lpstr>CHELTUIELI!Print_Titles</vt:lpstr>
    </vt:vector>
  </TitlesOfParts>
  <Company>CNAS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VAIO</cp:lastModifiedBy>
  <cp:lastPrinted>2016-11-03T10:09:10Z</cp:lastPrinted>
  <dcterms:created xsi:type="dcterms:W3CDTF">2013-10-23T09:25:40Z</dcterms:created>
  <dcterms:modified xsi:type="dcterms:W3CDTF">2016-11-26T18:33:43Z</dcterms:modified>
</cp:coreProperties>
</file>