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suplimentare nov+dec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<sst xmlns="http://schemas.openxmlformats.org/spreadsheetml/2006/main" count="144" uniqueCount="96">
  <si>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CASA DE ASIGURARI DE SANATATE MEHEDINTI</t>
  </si>
  <si>
    <t>TRIM IV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</si>
  <si>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</si>
  <si>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</si>
  <si>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</si>
  <si>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</si>
  <si>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</si>
  <si>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</si>
  <si>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</si>
  <si>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</si>
  <si>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</si>
  <si>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SPOR DE ZONA</t>
  </si>
  <si>
    <t>NR.ORE DE REFERINTA DUPA GRAD PROFES</t>
  </si>
  <si>
    <t xml:space="preserve">valoare trim I 2018 </t>
  </si>
  <si>
    <t xml:space="preserve">valoare trim II 2018 </t>
  </si>
  <si>
    <t>7=6/15ORE</t>
  </si>
  <si>
    <t>9=4*7/100+8*47/100</t>
  </si>
  <si>
    <t>SC ALMAX TOTAL DIN CARE</t>
  </si>
  <si>
    <t>DROBETA TR.SEVERIN</t>
  </si>
  <si>
    <t>ILIESCU VIOREL</t>
  </si>
  <si>
    <t>M</t>
  </si>
  <si>
    <t xml:space="preserve">SALCIANU LUMINITA    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</si>
  <si>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</si>
  <si>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</si>
  <si>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</si>
  <si>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</si>
  <si>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</si>
  <si>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</si>
  <si>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</si>
  <si>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</si>
  <si>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</si>
  <si>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</si>
  <si>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</si>
  <si>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SC DENTAMOND</t>
  </si>
  <si>
    <t>ENACHE MARIANA</t>
  </si>
  <si>
    <t>ENACHE DENISA</t>
  </si>
  <si>
    <t>MADDENT</t>
  </si>
  <si>
    <t>GEANA POPESCU CRISTIAN</t>
  </si>
  <si>
    <t>VINJU MARE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</si>
  <si>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</si>
  <si>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</si>
  <si>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</si>
  <si>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</si>
  <si>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</si>
  <si>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</si>
  <si>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</si>
  <si>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</si>
  <si>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>PARODONT</t>
  </si>
  <si>
    <t>POENARU VALERIA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</si>
  <si>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</si>
  <si>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</si>
  <si>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</si>
  <si>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</si>
  <si>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</si>
  <si>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</si>
  <si>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</si>
  <si>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</si>
  <si>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</si>
  <si>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</si>
  <si>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</si>
  <si>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</si>
  <si>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</si>
  <si>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</si>
  <si>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</si>
  <si>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SC VITAL PRAXIS SRL</t>
  </si>
  <si>
    <t>GAGEATU ALEXANDRA</t>
  </si>
  <si>
    <t>BALACITA</t>
  </si>
  <si>
    <t>CMI ISTODOR CRISTIAN</t>
  </si>
  <si>
    <t>ISTODOR CRISTIAN</t>
  </si>
  <si>
    <t>CMI PANESCU ALEX</t>
  </si>
  <si>
    <t>PANESCU ALEXANDRU</t>
  </si>
  <si>
    <t>MALOVAT</t>
  </si>
  <si>
    <t>TOTAL</t>
  </si>
  <si>
    <t>VAL PUNCT</t>
  </si>
  <si>
    <t>10</t>
  </si>
  <si>
    <t>14=12-13</t>
  </si>
  <si>
    <t>VALOARE AN</t>
  </si>
  <si>
    <t>SITUAȚIA  VALORILOR DE CONTRACT   TRIMESTRUL IV 2018</t>
  </si>
  <si>
    <t>VALOARE DISTRIBUITA=</t>
  </si>
  <si>
    <t>suplim nov./ dec</t>
  </si>
  <si>
    <t>VAL SUP.cf F.B. 02.11.2018</t>
  </si>
  <si>
    <t>TR.III 2018</t>
  </si>
  <si>
    <t>diminuare stanga +craciun</t>
  </si>
  <si>
    <t>17=15+16</t>
  </si>
  <si>
    <t>cf F.B.</t>
  </si>
  <si>
    <t>oct.FINAL</t>
  </si>
  <si>
    <t>Nov. dimin. cu oct.suplim.+ suplim.din econ.</t>
  </si>
  <si>
    <t>SITUATIE  VALORI DE CONTRACT TRIMESTRUL IV 2018 -  (NOIEMBRIE; DECEMBRIE)</t>
  </si>
  <si>
    <t xml:space="preserve">suplim. oct.in 10% </t>
  </si>
  <si>
    <t>NOV. final</t>
  </si>
  <si>
    <t>21=2,074.69*K</t>
  </si>
  <si>
    <t>22=21/2</t>
  </si>
  <si>
    <t>23=19+22</t>
  </si>
  <si>
    <t>DEC.  final.</t>
  </si>
  <si>
    <t>24=20+22</t>
  </si>
  <si>
    <t>25=17+23+24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</si>
</sst>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  <numFmt numFmtId="181" formatCode="[$-409]d\-mmm\-yy;@"/>
    <numFmt numFmtId="182" formatCode="[$-409]d\-mmm\-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5" fillId="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39" fontId="21" fillId="0" borderId="11" xfId="0" applyNumberFormat="1" applyFont="1" applyFill="1" applyBorder="1" applyAlignment="1">
      <alignment horizontal="center" vertical="justify"/>
    </xf>
    <xf numFmtId="4" fontId="21" fillId="0" borderId="11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172" fontId="27" fillId="0" borderId="0" xfId="0" applyNumberFormat="1" applyFont="1" applyFill="1" applyBorder="1" applyAlignment="1">
      <alignment horizontal="center"/>
    </xf>
    <xf numFmtId="173" fontId="21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6" fillId="0" borderId="15" xfId="0" applyNumberFormat="1" applyFont="1" applyFill="1" applyBorder="1" applyAlignment="1">
      <alignment/>
    </xf>
    <xf numFmtId="14" fontId="26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 vertical="justify"/>
    </xf>
    <xf numFmtId="0" fontId="21" fillId="0" borderId="18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17" fontId="21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37" fontId="21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2"/>
  <sheetViews>
    <sheetView tabSelected="1" workbookViewId="0" topLeftCell="K1">
      <selection activeCell="AC9" sqref="AC9"/>
    </sheetView>
  </sheetViews>
  <sheetFormatPr defaultColWidth="9.140625" defaultRowHeight="12.75"/>
  <cols>
    <col min="1" max="1" width="3.57421875" style="1" customWidth="1"/>
    <col min="2" max="2" width="18.8515625" style="2" customWidth="1"/>
    <col min="3" max="4" width="0.13671875" style="2" hidden="1" customWidth="1"/>
    <col min="5" max="5" width="6.00390625" style="2" hidden="1" customWidth="1"/>
    <col min="6" max="6" width="0.71875" style="2" hidden="1" customWidth="1"/>
    <col min="7" max="7" width="0.5625" style="2" customWidth="1"/>
    <col min="8" max="8" width="4.00390625" style="2" hidden="1" customWidth="1"/>
    <col min="9" max="9" width="0.13671875" style="2" customWidth="1"/>
    <col min="10" max="10" width="0.2890625" style="5" customWidth="1"/>
    <col min="11" max="11" width="8.28125" style="2" customWidth="1"/>
    <col min="12" max="12" width="9.140625" style="7" customWidth="1"/>
    <col min="13" max="13" width="9.421875" style="2" customWidth="1"/>
    <col min="14" max="14" width="9.140625" style="1" customWidth="1"/>
    <col min="15" max="15" width="7.421875" style="1" customWidth="1"/>
    <col min="16" max="26" width="9.140625" style="1" customWidth="1"/>
    <col min="27" max="27" width="10.8515625" style="1" customWidth="1"/>
    <col min="28" max="28" width="12.8515625" style="1" customWidth="1"/>
    <col min="29" max="16384" width="9.140625" style="1" customWidth="1"/>
  </cols>
  <sheetData>
    <row r="1" ht="15.75" customHeight="1"/>
    <row r="2" spans="2:26" ht="15.75" customHeight="1">
      <c r="B2" s="2" t="s">
        <v>0</v>
      </c>
      <c r="D2" s="3"/>
      <c r="E2" s="4"/>
      <c r="K2" s="6"/>
      <c r="N2" s="86" t="s">
        <v>87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4:11" ht="15.75" customHeight="1">
      <c r="D3" s="3"/>
      <c r="E3" s="4"/>
      <c r="K3" s="6"/>
    </row>
    <row r="4" spans="2:11" ht="15.75" customHeight="1">
      <c r="B4" s="56">
        <v>43323</v>
      </c>
      <c r="D4" s="3"/>
      <c r="E4" s="4"/>
      <c r="K4" s="6"/>
    </row>
    <row r="5" spans="1:5" ht="15.75">
      <c r="A5" s="8"/>
      <c r="B5" s="8"/>
      <c r="C5" s="8"/>
      <c r="D5" s="8"/>
      <c r="E5" s="6" t="s">
        <v>77</v>
      </c>
    </row>
    <row r="6" spans="1:12" ht="17.25" customHeight="1" thickBot="1">
      <c r="A6" s="10"/>
      <c r="B6" s="53" t="s">
        <v>78</v>
      </c>
      <c r="C6" s="54"/>
      <c r="D6" s="55"/>
      <c r="E6" s="54"/>
      <c r="F6" s="54">
        <v>50000</v>
      </c>
      <c r="G6" s="11" t="s">
        <v>84</v>
      </c>
      <c r="H6" s="8"/>
      <c r="I6" s="8"/>
      <c r="J6" s="9"/>
      <c r="K6" s="3"/>
      <c r="L6" s="12">
        <v>50227</v>
      </c>
    </row>
    <row r="7" spans="1:28" s="72" customFormat="1" ht="84.75" customHeight="1">
      <c r="A7" s="69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75" t="s">
        <v>13</v>
      </c>
      <c r="M7" s="75" t="s">
        <v>14</v>
      </c>
      <c r="N7" s="70" t="s">
        <v>81</v>
      </c>
      <c r="O7" s="70" t="s">
        <v>82</v>
      </c>
      <c r="P7" s="73" t="s">
        <v>81</v>
      </c>
      <c r="Q7" s="14">
        <v>43374</v>
      </c>
      <c r="R7" s="70" t="s">
        <v>88</v>
      </c>
      <c r="S7" s="14" t="s">
        <v>85</v>
      </c>
      <c r="T7" s="14">
        <v>43405</v>
      </c>
      <c r="U7" s="70" t="s">
        <v>86</v>
      </c>
      <c r="V7" s="76">
        <v>43435</v>
      </c>
      <c r="W7" s="73" t="s">
        <v>80</v>
      </c>
      <c r="X7" s="70" t="s">
        <v>79</v>
      </c>
      <c r="Y7" s="70" t="s">
        <v>89</v>
      </c>
      <c r="Z7" s="70" t="s">
        <v>93</v>
      </c>
      <c r="AA7" s="78" t="s">
        <v>1</v>
      </c>
      <c r="AB7" s="71" t="s">
        <v>76</v>
      </c>
    </row>
    <row r="8" spans="1:28" s="20" customFormat="1" ht="30" customHeight="1">
      <c r="A8" s="66">
        <v>0</v>
      </c>
      <c r="B8" s="15">
        <v>1</v>
      </c>
      <c r="C8" s="15"/>
      <c r="D8" s="15">
        <v>2</v>
      </c>
      <c r="E8" s="15">
        <v>3</v>
      </c>
      <c r="F8" s="15">
        <v>4</v>
      </c>
      <c r="G8" s="16">
        <v>5</v>
      </c>
      <c r="H8" s="16">
        <v>6</v>
      </c>
      <c r="I8" s="17" t="s">
        <v>15</v>
      </c>
      <c r="J8" s="16">
        <v>8</v>
      </c>
      <c r="K8" s="17" t="s">
        <v>16</v>
      </c>
      <c r="L8" s="18" t="s">
        <v>74</v>
      </c>
      <c r="M8" s="19">
        <v>11</v>
      </c>
      <c r="N8" s="63">
        <v>12</v>
      </c>
      <c r="O8" s="63">
        <v>13</v>
      </c>
      <c r="P8" s="34" t="s">
        <v>75</v>
      </c>
      <c r="Q8" s="63">
        <v>15</v>
      </c>
      <c r="R8" s="63">
        <v>16</v>
      </c>
      <c r="S8" s="34" t="s">
        <v>83</v>
      </c>
      <c r="T8" s="63">
        <v>18</v>
      </c>
      <c r="U8" s="88">
        <v>19</v>
      </c>
      <c r="V8" s="74">
        <v>20</v>
      </c>
      <c r="W8" s="61" t="s">
        <v>90</v>
      </c>
      <c r="X8" s="64" t="s">
        <v>91</v>
      </c>
      <c r="Y8" s="64" t="s">
        <v>92</v>
      </c>
      <c r="Z8" s="64" t="s">
        <v>94</v>
      </c>
      <c r="AA8" s="62" t="s">
        <v>95</v>
      </c>
      <c r="AB8" s="67">
        <v>25</v>
      </c>
    </row>
    <row r="9" spans="1:28" s="26" customFormat="1" ht="15">
      <c r="A9" s="21">
        <v>1</v>
      </c>
      <c r="B9" s="22" t="s">
        <v>17</v>
      </c>
      <c r="C9" s="22">
        <v>44</v>
      </c>
      <c r="D9" s="23" t="s">
        <v>17</v>
      </c>
      <c r="E9" s="23" t="s">
        <v>18</v>
      </c>
      <c r="F9" s="22"/>
      <c r="G9" s="22"/>
      <c r="H9" s="22"/>
      <c r="I9" s="24"/>
      <c r="J9" s="22"/>
      <c r="K9" s="24"/>
      <c r="L9" s="34"/>
      <c r="M9" s="25"/>
      <c r="N9" s="65"/>
      <c r="O9" s="65"/>
      <c r="P9" s="65"/>
      <c r="Q9" s="65"/>
      <c r="R9" s="65"/>
      <c r="S9" s="65"/>
      <c r="T9" s="65"/>
      <c r="U9" s="65"/>
      <c r="V9" s="65"/>
      <c r="W9" s="77"/>
      <c r="X9" s="65"/>
      <c r="Y9" s="65"/>
      <c r="Z9" s="65"/>
      <c r="AA9" s="57"/>
      <c r="AB9" s="58"/>
    </row>
    <row r="10" spans="1:28" ht="15">
      <c r="A10" s="27"/>
      <c r="B10" s="28"/>
      <c r="C10" s="28"/>
      <c r="D10" s="29" t="s">
        <v>19</v>
      </c>
      <c r="E10" s="29"/>
      <c r="F10" s="28">
        <v>80</v>
      </c>
      <c r="G10" s="28" t="s">
        <v>20</v>
      </c>
      <c r="H10" s="28">
        <v>15</v>
      </c>
      <c r="I10" s="30">
        <v>1</v>
      </c>
      <c r="J10" s="28"/>
      <c r="K10" s="30">
        <f aca="true" t="shared" si="0" ref="K10:K18">F10/100+J10/100*F10/100</f>
        <v>0.8</v>
      </c>
      <c r="L10" s="34">
        <v>4180.1</v>
      </c>
      <c r="M10" s="32">
        <v>4839</v>
      </c>
      <c r="N10" s="35">
        <v>4745.5</v>
      </c>
      <c r="O10" s="35"/>
      <c r="P10" s="35">
        <v>4745.5</v>
      </c>
      <c r="Q10" s="35">
        <v>1686.748</v>
      </c>
      <c r="R10" s="35">
        <v>32.25</v>
      </c>
      <c r="S10" s="35">
        <v>1718.998</v>
      </c>
      <c r="T10" s="35">
        <v>1599.998</v>
      </c>
      <c r="U10" s="35">
        <v>1575.9651945701357</v>
      </c>
      <c r="V10" s="35">
        <v>376.95149377593356</v>
      </c>
      <c r="W10" s="42">
        <v>1659.7510373443984</v>
      </c>
      <c r="X10" s="35">
        <v>829.8755186721992</v>
      </c>
      <c r="Y10" s="35">
        <v>2405.840713242335</v>
      </c>
      <c r="Z10" s="35">
        <v>1206.8270124481328</v>
      </c>
      <c r="AA10" s="41">
        <f aca="true" t="shared" si="1" ref="AA10:AA36">Q10+Y10+Z10</f>
        <v>5299.415725690467</v>
      </c>
      <c r="AB10" s="59">
        <v>19096.265725690468</v>
      </c>
    </row>
    <row r="11" spans="1:28" ht="15">
      <c r="A11" s="27"/>
      <c r="B11" s="28"/>
      <c r="C11" s="28"/>
      <c r="D11" s="29" t="s">
        <v>21</v>
      </c>
      <c r="E11" s="29"/>
      <c r="F11" s="28">
        <v>80</v>
      </c>
      <c r="G11" s="28" t="s">
        <v>20</v>
      </c>
      <c r="H11" s="28">
        <v>15</v>
      </c>
      <c r="I11" s="30">
        <v>1</v>
      </c>
      <c r="J11" s="28"/>
      <c r="K11" s="30">
        <f t="shared" si="0"/>
        <v>0.8</v>
      </c>
      <c r="L11" s="34">
        <v>4180.1</v>
      </c>
      <c r="M11" s="32">
        <v>4839</v>
      </c>
      <c r="N11" s="35">
        <v>4745.5</v>
      </c>
      <c r="O11" s="35"/>
      <c r="P11" s="35">
        <v>4745.5</v>
      </c>
      <c r="Q11" s="35">
        <v>1686.748</v>
      </c>
      <c r="R11" s="35">
        <v>32.25</v>
      </c>
      <c r="S11" s="35">
        <v>1718.998</v>
      </c>
      <c r="T11" s="35">
        <v>1599.998</v>
      </c>
      <c r="U11" s="35">
        <v>1575.9651945701357</v>
      </c>
      <c r="V11" s="35">
        <v>376.95149377593356</v>
      </c>
      <c r="W11" s="42">
        <v>1659.7510373443984</v>
      </c>
      <c r="X11" s="35">
        <v>829.8755186721992</v>
      </c>
      <c r="Y11" s="35">
        <v>2405.840713242335</v>
      </c>
      <c r="Z11" s="35">
        <v>1206.8270124481328</v>
      </c>
      <c r="AA11" s="41">
        <f t="shared" si="1"/>
        <v>5299.415725690467</v>
      </c>
      <c r="AB11" s="59">
        <v>19096.265725690468</v>
      </c>
    </row>
    <row r="12" spans="1:28" ht="15">
      <c r="A12" s="27">
        <f>A9+1</f>
        <v>2</v>
      </c>
      <c r="B12" s="33" t="s">
        <v>22</v>
      </c>
      <c r="C12" s="33">
        <v>37</v>
      </c>
      <c r="D12" s="29" t="s">
        <v>23</v>
      </c>
      <c r="E12" s="29" t="s">
        <v>24</v>
      </c>
      <c r="F12" s="28">
        <v>100</v>
      </c>
      <c r="G12" s="28" t="s">
        <v>25</v>
      </c>
      <c r="H12" s="28">
        <v>15</v>
      </c>
      <c r="I12" s="30">
        <v>1</v>
      </c>
      <c r="J12" s="28"/>
      <c r="K12" s="30">
        <f t="shared" si="0"/>
        <v>1</v>
      </c>
      <c r="L12" s="34">
        <v>5237</v>
      </c>
      <c r="M12" s="32">
        <v>6061</v>
      </c>
      <c r="N12" s="35">
        <v>6484</v>
      </c>
      <c r="O12" s="35"/>
      <c r="P12" s="35">
        <v>6484</v>
      </c>
      <c r="Q12" s="35">
        <v>2108.435</v>
      </c>
      <c r="R12" s="35"/>
      <c r="S12" s="35">
        <v>2108.435</v>
      </c>
      <c r="T12" s="35">
        <v>1999.995</v>
      </c>
      <c r="U12" s="35">
        <v>2010.2664932126695</v>
      </c>
      <c r="V12" s="35">
        <v>471.19186721991696</v>
      </c>
      <c r="W12" s="42">
        <v>2074.688796680498</v>
      </c>
      <c r="X12" s="35">
        <v>1037.344398340249</v>
      </c>
      <c r="Y12" s="35">
        <v>3047.6108915529185</v>
      </c>
      <c r="Z12" s="35">
        <v>1508.536265560166</v>
      </c>
      <c r="AA12" s="41">
        <f t="shared" si="1"/>
        <v>6664.582157113084</v>
      </c>
      <c r="AB12" s="59">
        <v>24446.582157113084</v>
      </c>
    </row>
    <row r="13" spans="1:28" ht="15">
      <c r="A13" s="27">
        <f>A12+1</f>
        <v>3</v>
      </c>
      <c r="B13" s="33" t="s">
        <v>26</v>
      </c>
      <c r="C13" s="33">
        <v>42</v>
      </c>
      <c r="D13" s="29" t="s">
        <v>27</v>
      </c>
      <c r="E13" s="29" t="s">
        <v>18</v>
      </c>
      <c r="F13" s="28">
        <v>100</v>
      </c>
      <c r="G13" s="28" t="s">
        <v>25</v>
      </c>
      <c r="H13" s="28">
        <v>15</v>
      </c>
      <c r="I13" s="30">
        <v>1</v>
      </c>
      <c r="J13" s="28"/>
      <c r="K13" s="30">
        <f t="shared" si="0"/>
        <v>1</v>
      </c>
      <c r="L13" s="34">
        <v>5197</v>
      </c>
      <c r="M13" s="32">
        <v>6064</v>
      </c>
      <c r="N13" s="35">
        <v>5938.2</v>
      </c>
      <c r="O13" s="35"/>
      <c r="P13" s="35">
        <v>5938.2</v>
      </c>
      <c r="Q13" s="35">
        <v>2108.435</v>
      </c>
      <c r="R13" s="35"/>
      <c r="S13" s="35">
        <v>2108.435</v>
      </c>
      <c r="T13" s="35">
        <v>1999.995</v>
      </c>
      <c r="U13" s="35">
        <v>2010.2664932126695</v>
      </c>
      <c r="V13" s="35">
        <v>471.19183341017373</v>
      </c>
      <c r="W13" s="42">
        <v>2074.688796680498</v>
      </c>
      <c r="X13" s="35">
        <v>1037.344398340249</v>
      </c>
      <c r="Y13" s="35">
        <v>3047.6108915529185</v>
      </c>
      <c r="Z13" s="35">
        <v>1508.5362317504228</v>
      </c>
      <c r="AA13" s="41">
        <f t="shared" si="1"/>
        <v>6664.58212330334</v>
      </c>
      <c r="AB13" s="59">
        <v>23863.78212330334</v>
      </c>
    </row>
    <row r="14" spans="1:28" s="2" customFormat="1" ht="15">
      <c r="A14" s="27">
        <f>A13+1</f>
        <v>4</v>
      </c>
      <c r="B14" s="33" t="s">
        <v>28</v>
      </c>
      <c r="C14" s="33">
        <v>38</v>
      </c>
      <c r="D14" s="29" t="s">
        <v>29</v>
      </c>
      <c r="E14" s="29" t="s">
        <v>18</v>
      </c>
      <c r="F14" s="28">
        <v>120</v>
      </c>
      <c r="G14" s="28" t="s">
        <v>30</v>
      </c>
      <c r="H14" s="28">
        <v>15</v>
      </c>
      <c r="I14" s="30">
        <v>1</v>
      </c>
      <c r="J14" s="28"/>
      <c r="K14" s="30">
        <f t="shared" si="0"/>
        <v>1.2</v>
      </c>
      <c r="L14" s="34">
        <v>6280</v>
      </c>
      <c r="M14" s="32">
        <v>3388</v>
      </c>
      <c r="N14" s="35">
        <v>6901</v>
      </c>
      <c r="O14" s="35">
        <v>-39</v>
      </c>
      <c r="P14" s="35">
        <v>6862</v>
      </c>
      <c r="Q14" s="35">
        <v>2530.122</v>
      </c>
      <c r="R14" s="35"/>
      <c r="S14" s="35">
        <v>2530.122</v>
      </c>
      <c r="T14" s="35">
        <v>2000.002</v>
      </c>
      <c r="U14" s="35">
        <v>2000.002</v>
      </c>
      <c r="V14" s="35">
        <v>965.4222000922085</v>
      </c>
      <c r="W14" s="42">
        <v>2489.6265560165975</v>
      </c>
      <c r="X14" s="35">
        <v>1244.8132780082988</v>
      </c>
      <c r="Y14" s="35">
        <v>3244.8152780082987</v>
      </c>
      <c r="Z14" s="35">
        <v>2210.2354781005074</v>
      </c>
      <c r="AA14" s="41">
        <f t="shared" si="1"/>
        <v>7985.172756108806</v>
      </c>
      <c r="AB14" s="59">
        <v>24515.172756108805</v>
      </c>
    </row>
    <row r="15" spans="1:28" ht="14.25" customHeight="1">
      <c r="A15" s="27">
        <f>A14+1</f>
        <v>5</v>
      </c>
      <c r="B15" s="28" t="s">
        <v>31</v>
      </c>
      <c r="C15" s="28">
        <v>20</v>
      </c>
      <c r="D15" s="29" t="s">
        <v>31</v>
      </c>
      <c r="E15" s="29" t="s">
        <v>18</v>
      </c>
      <c r="F15" s="28">
        <v>80</v>
      </c>
      <c r="G15" s="28" t="s">
        <v>20</v>
      </c>
      <c r="H15" s="28">
        <v>15</v>
      </c>
      <c r="I15" s="30">
        <v>1</v>
      </c>
      <c r="J15" s="28"/>
      <c r="K15" s="30">
        <f t="shared" si="0"/>
        <v>0.8</v>
      </c>
      <c r="L15" s="34">
        <v>4114</v>
      </c>
      <c r="M15" s="32">
        <v>4845</v>
      </c>
      <c r="N15" s="35">
        <v>4740</v>
      </c>
      <c r="O15" s="35"/>
      <c r="P15" s="35">
        <v>4740</v>
      </c>
      <c r="Q15" s="35">
        <v>1686.748</v>
      </c>
      <c r="R15" s="35"/>
      <c r="S15" s="35">
        <v>1686.748</v>
      </c>
      <c r="T15" s="35">
        <v>1599.998</v>
      </c>
      <c r="U15" s="35">
        <v>1608.2151945701357</v>
      </c>
      <c r="V15" s="35">
        <v>376.951466728139</v>
      </c>
      <c r="W15" s="42">
        <v>1659.7510373443984</v>
      </c>
      <c r="X15" s="35">
        <v>829.8755186721992</v>
      </c>
      <c r="Y15" s="35">
        <v>2438.090713242335</v>
      </c>
      <c r="Z15" s="35">
        <v>1206.8269854003381</v>
      </c>
      <c r="AA15" s="41">
        <f t="shared" si="1"/>
        <v>5331.665698642673</v>
      </c>
      <c r="AB15" s="59">
        <v>19030.665698642675</v>
      </c>
    </row>
    <row r="16" spans="1:28" ht="14.25" customHeight="1">
      <c r="A16" s="27">
        <f>A15+1</f>
        <v>6</v>
      </c>
      <c r="B16" s="28" t="s">
        <v>32</v>
      </c>
      <c r="C16" s="28"/>
      <c r="D16" s="29" t="s">
        <v>33</v>
      </c>
      <c r="E16" s="29" t="s">
        <v>18</v>
      </c>
      <c r="F16" s="28"/>
      <c r="G16" s="28"/>
      <c r="H16" s="28"/>
      <c r="I16" s="30"/>
      <c r="J16" s="28"/>
      <c r="K16" s="30">
        <f t="shared" si="0"/>
        <v>0</v>
      </c>
      <c r="L16" s="34"/>
      <c r="M16" s="32"/>
      <c r="N16" s="35"/>
      <c r="O16" s="35"/>
      <c r="P16" s="35">
        <v>0</v>
      </c>
      <c r="Q16" s="35"/>
      <c r="R16" s="35"/>
      <c r="S16" s="35">
        <v>0</v>
      </c>
      <c r="T16" s="35"/>
      <c r="U16" s="35">
        <v>0</v>
      </c>
      <c r="V16" s="35">
        <v>0</v>
      </c>
      <c r="W16" s="42"/>
      <c r="X16" s="35"/>
      <c r="Y16" s="35">
        <v>0</v>
      </c>
      <c r="Z16" s="35">
        <v>0</v>
      </c>
      <c r="AA16" s="41">
        <f t="shared" si="1"/>
        <v>0</v>
      </c>
      <c r="AB16" s="59">
        <v>0</v>
      </c>
    </row>
    <row r="17" spans="1:28" ht="18" customHeight="1">
      <c r="A17" s="27"/>
      <c r="B17" s="28"/>
      <c r="C17" s="28">
        <v>50</v>
      </c>
      <c r="D17" s="84" t="s">
        <v>34</v>
      </c>
      <c r="E17" s="85"/>
      <c r="F17" s="28">
        <v>80</v>
      </c>
      <c r="G17" s="28" t="s">
        <v>20</v>
      </c>
      <c r="H17" s="28">
        <v>15</v>
      </c>
      <c r="I17" s="30">
        <v>1</v>
      </c>
      <c r="J17" s="28"/>
      <c r="K17" s="30">
        <f t="shared" si="0"/>
        <v>0.8</v>
      </c>
      <c r="L17" s="34">
        <v>2091.5</v>
      </c>
      <c r="M17" s="32">
        <v>4040.5</v>
      </c>
      <c r="N17" s="35">
        <v>5195.5</v>
      </c>
      <c r="O17" s="35"/>
      <c r="P17" s="35">
        <v>5195.5</v>
      </c>
      <c r="Q17" s="35">
        <v>1686.748</v>
      </c>
      <c r="R17" s="35"/>
      <c r="S17" s="35">
        <v>1686.748</v>
      </c>
      <c r="T17" s="35">
        <v>1599.998</v>
      </c>
      <c r="U17" s="35">
        <v>1608.2151945701357</v>
      </c>
      <c r="V17" s="35">
        <v>376.951466728139</v>
      </c>
      <c r="W17" s="42">
        <v>1659.7510373443984</v>
      </c>
      <c r="X17" s="35">
        <v>829.8755186721992</v>
      </c>
      <c r="Y17" s="35">
        <v>2438.090713242335</v>
      </c>
      <c r="Z17" s="35">
        <v>1206.8269854003381</v>
      </c>
      <c r="AA17" s="41">
        <f t="shared" si="1"/>
        <v>5331.665698642673</v>
      </c>
      <c r="AB17" s="59">
        <v>16659.165698642675</v>
      </c>
    </row>
    <row r="18" spans="1:28" s="2" customFormat="1" ht="15">
      <c r="A18" s="27"/>
      <c r="B18" s="28"/>
      <c r="C18" s="28"/>
      <c r="D18" s="29" t="s">
        <v>35</v>
      </c>
      <c r="E18" s="29"/>
      <c r="F18" s="28">
        <v>80</v>
      </c>
      <c r="G18" s="28" t="s">
        <v>20</v>
      </c>
      <c r="H18" s="28">
        <v>15</v>
      </c>
      <c r="I18" s="30">
        <v>1</v>
      </c>
      <c r="J18" s="28"/>
      <c r="K18" s="30">
        <f t="shared" si="0"/>
        <v>0.8</v>
      </c>
      <c r="L18" s="34">
        <v>2091.5</v>
      </c>
      <c r="M18" s="32">
        <v>4040.5</v>
      </c>
      <c r="N18" s="35">
        <v>5195.5</v>
      </c>
      <c r="O18" s="35"/>
      <c r="P18" s="35">
        <v>5195.5</v>
      </c>
      <c r="Q18" s="35">
        <v>1686.748</v>
      </c>
      <c r="R18" s="35"/>
      <c r="S18" s="35">
        <v>1686.748</v>
      </c>
      <c r="T18" s="35">
        <v>1599.998</v>
      </c>
      <c r="U18" s="35">
        <v>1608.2151945701357</v>
      </c>
      <c r="V18" s="35">
        <v>376.951466728139</v>
      </c>
      <c r="W18" s="42">
        <v>1659.7510373443984</v>
      </c>
      <c r="X18" s="35">
        <v>829.8755186721992</v>
      </c>
      <c r="Y18" s="35">
        <v>2438.090713242335</v>
      </c>
      <c r="Z18" s="35">
        <v>1206.8269854003381</v>
      </c>
      <c r="AA18" s="41">
        <f t="shared" si="1"/>
        <v>5331.665698642673</v>
      </c>
      <c r="AB18" s="59">
        <v>16659.165698642675</v>
      </c>
    </row>
    <row r="19" spans="1:28" ht="15">
      <c r="A19" s="27">
        <v>7</v>
      </c>
      <c r="B19" s="33" t="s">
        <v>36</v>
      </c>
      <c r="C19" s="33">
        <v>43</v>
      </c>
      <c r="D19" s="29" t="s">
        <v>37</v>
      </c>
      <c r="E19" s="29" t="s">
        <v>38</v>
      </c>
      <c r="F19" s="28">
        <v>80</v>
      </c>
      <c r="G19" s="28" t="s">
        <v>20</v>
      </c>
      <c r="H19" s="28">
        <v>15</v>
      </c>
      <c r="I19" s="30">
        <v>1</v>
      </c>
      <c r="J19" s="28"/>
      <c r="K19" s="30"/>
      <c r="L19" s="34">
        <v>4190</v>
      </c>
      <c r="M19" s="32">
        <v>4734</v>
      </c>
      <c r="N19" s="35">
        <v>0</v>
      </c>
      <c r="O19" s="35"/>
      <c r="P19" s="35">
        <v>0</v>
      </c>
      <c r="Q19" s="35">
        <v>0</v>
      </c>
      <c r="R19" s="35"/>
      <c r="S19" s="35">
        <v>0</v>
      </c>
      <c r="T19" s="35">
        <v>0</v>
      </c>
      <c r="U19" s="35">
        <v>0</v>
      </c>
      <c r="V19" s="35">
        <v>0</v>
      </c>
      <c r="W19" s="42"/>
      <c r="X19" s="35"/>
      <c r="Y19" s="35">
        <v>0</v>
      </c>
      <c r="Z19" s="35">
        <v>0</v>
      </c>
      <c r="AA19" s="41">
        <f t="shared" si="1"/>
        <v>0</v>
      </c>
      <c r="AB19" s="59">
        <v>8924</v>
      </c>
    </row>
    <row r="20" spans="1:28" ht="25.5" customHeight="1">
      <c r="A20" s="27">
        <v>8</v>
      </c>
      <c r="B20" s="36" t="s">
        <v>39</v>
      </c>
      <c r="C20" s="36">
        <v>26</v>
      </c>
      <c r="D20" s="37" t="s">
        <v>39</v>
      </c>
      <c r="E20" s="29" t="s">
        <v>18</v>
      </c>
      <c r="F20" s="28">
        <v>80</v>
      </c>
      <c r="G20" s="28" t="s">
        <v>20</v>
      </c>
      <c r="H20" s="28">
        <v>15</v>
      </c>
      <c r="I20" s="30">
        <v>1</v>
      </c>
      <c r="J20" s="28"/>
      <c r="K20" s="30">
        <f aca="true" t="shared" si="2" ref="K20:K36">F20/100+J20/100*F20/100</f>
        <v>0.8</v>
      </c>
      <c r="L20" s="34">
        <v>4188</v>
      </c>
      <c r="M20" s="32">
        <v>4821</v>
      </c>
      <c r="N20" s="35">
        <v>5195</v>
      </c>
      <c r="O20" s="35"/>
      <c r="P20" s="35">
        <v>5195</v>
      </c>
      <c r="Q20" s="35">
        <v>1686.748</v>
      </c>
      <c r="R20" s="35"/>
      <c r="S20" s="35">
        <v>1686.748</v>
      </c>
      <c r="T20" s="35">
        <v>1599.998</v>
      </c>
      <c r="U20" s="35">
        <v>1608.2151945701357</v>
      </c>
      <c r="V20" s="35">
        <v>376.951466728139</v>
      </c>
      <c r="W20" s="42">
        <v>1659.7510373443984</v>
      </c>
      <c r="X20" s="35">
        <v>829.8755186721992</v>
      </c>
      <c r="Y20" s="35">
        <v>2438.090713242335</v>
      </c>
      <c r="Z20" s="35">
        <v>1206.8269854003381</v>
      </c>
      <c r="AA20" s="41">
        <f t="shared" si="1"/>
        <v>5331.665698642673</v>
      </c>
      <c r="AB20" s="59">
        <v>19535.665698642675</v>
      </c>
    </row>
    <row r="21" spans="1:28" ht="15">
      <c r="A21" s="27">
        <v>9</v>
      </c>
      <c r="B21" s="33" t="s">
        <v>40</v>
      </c>
      <c r="C21" s="33">
        <v>39</v>
      </c>
      <c r="D21" s="29" t="s">
        <v>41</v>
      </c>
      <c r="E21" s="29" t="s">
        <v>42</v>
      </c>
      <c r="F21" s="28">
        <v>80</v>
      </c>
      <c r="G21" s="28" t="s">
        <v>20</v>
      </c>
      <c r="H21" s="28">
        <v>15</v>
      </c>
      <c r="I21" s="30">
        <v>1</v>
      </c>
      <c r="J21" s="28">
        <v>50</v>
      </c>
      <c r="K21" s="30">
        <f t="shared" si="2"/>
        <v>1.2000000000000002</v>
      </c>
      <c r="L21" s="34">
        <v>6285</v>
      </c>
      <c r="M21" s="32">
        <v>7242</v>
      </c>
      <c r="N21" s="35">
        <v>7779</v>
      </c>
      <c r="O21" s="35"/>
      <c r="P21" s="35">
        <v>7779</v>
      </c>
      <c r="Q21" s="35">
        <v>2530.1220000000003</v>
      </c>
      <c r="R21" s="35"/>
      <c r="S21" s="35">
        <v>2530.1220000000003</v>
      </c>
      <c r="T21" s="35">
        <v>2000.0020000000004</v>
      </c>
      <c r="U21" s="35">
        <v>2012.327791855204</v>
      </c>
      <c r="V21" s="35">
        <v>965.4222000922085</v>
      </c>
      <c r="W21" s="42">
        <v>2489.626556016598</v>
      </c>
      <c r="X21" s="35">
        <v>1244.813278008299</v>
      </c>
      <c r="Y21" s="35">
        <v>3257.1410698635027</v>
      </c>
      <c r="Z21" s="35">
        <v>2210.2354781005074</v>
      </c>
      <c r="AA21" s="41">
        <f t="shared" si="1"/>
        <v>7997.498547964011</v>
      </c>
      <c r="AB21" s="59">
        <v>29303.49854796401</v>
      </c>
    </row>
    <row r="22" spans="1:28" ht="15">
      <c r="A22" s="27">
        <v>10</v>
      </c>
      <c r="B22" s="28" t="s">
        <v>43</v>
      </c>
      <c r="C22" s="28">
        <v>25</v>
      </c>
      <c r="D22" s="29" t="s">
        <v>43</v>
      </c>
      <c r="E22" s="29" t="s">
        <v>44</v>
      </c>
      <c r="F22" s="28">
        <v>100</v>
      </c>
      <c r="G22" s="28" t="s">
        <v>25</v>
      </c>
      <c r="H22" s="28">
        <v>15</v>
      </c>
      <c r="I22" s="30">
        <v>1</v>
      </c>
      <c r="J22" s="28">
        <v>50</v>
      </c>
      <c r="K22" s="30">
        <f t="shared" si="2"/>
        <v>1.5</v>
      </c>
      <c r="L22" s="34">
        <v>7854.6</v>
      </c>
      <c r="M22" s="32">
        <v>9056.8</v>
      </c>
      <c r="N22" s="35">
        <v>8911</v>
      </c>
      <c r="O22" s="35"/>
      <c r="P22" s="35">
        <v>8911</v>
      </c>
      <c r="Q22" s="35">
        <v>3162.62</v>
      </c>
      <c r="R22" s="35"/>
      <c r="S22" s="35">
        <v>3162.62</v>
      </c>
      <c r="T22" s="35">
        <v>3000</v>
      </c>
      <c r="U22" s="35">
        <v>3015.4072398190046</v>
      </c>
      <c r="V22" s="35">
        <v>706.7478008298755</v>
      </c>
      <c r="W22" s="42">
        <v>3112.033195020747</v>
      </c>
      <c r="X22" s="35">
        <v>1556.0165975103735</v>
      </c>
      <c r="Y22" s="35">
        <v>4571.423837329378</v>
      </c>
      <c r="Z22" s="35">
        <v>2262.764398340249</v>
      </c>
      <c r="AA22" s="41">
        <f t="shared" si="1"/>
        <v>9996.808235669627</v>
      </c>
      <c r="AB22" s="59">
        <v>35819.20823566963</v>
      </c>
    </row>
    <row r="23" spans="1:28" ht="15">
      <c r="A23" s="27">
        <v>11</v>
      </c>
      <c r="B23" s="28" t="s">
        <v>45</v>
      </c>
      <c r="C23" s="28">
        <v>28</v>
      </c>
      <c r="D23" s="29" t="s">
        <v>45</v>
      </c>
      <c r="E23" s="29" t="s">
        <v>18</v>
      </c>
      <c r="F23" s="28">
        <v>100</v>
      </c>
      <c r="G23" s="28" t="s">
        <v>25</v>
      </c>
      <c r="H23" s="28">
        <v>15</v>
      </c>
      <c r="I23" s="30">
        <v>1</v>
      </c>
      <c r="J23" s="28"/>
      <c r="K23" s="30">
        <f t="shared" si="2"/>
        <v>1</v>
      </c>
      <c r="L23" s="34">
        <v>5238</v>
      </c>
      <c r="M23" s="32">
        <v>6059</v>
      </c>
      <c r="N23" s="35">
        <v>6488</v>
      </c>
      <c r="O23" s="35"/>
      <c r="P23" s="35">
        <v>6488</v>
      </c>
      <c r="Q23" s="35">
        <v>2108.435</v>
      </c>
      <c r="R23" s="35">
        <v>104.56</v>
      </c>
      <c r="S23" s="35">
        <v>2212.995</v>
      </c>
      <c r="T23" s="35">
        <v>1999.995</v>
      </c>
      <c r="U23" s="35">
        <v>1905.7064932126696</v>
      </c>
      <c r="V23" s="35">
        <v>471.19183341017373</v>
      </c>
      <c r="W23" s="42">
        <v>2074.688796680498</v>
      </c>
      <c r="X23" s="35">
        <v>1037.344398340249</v>
      </c>
      <c r="Y23" s="35">
        <v>2943.0508915529185</v>
      </c>
      <c r="Z23" s="35">
        <v>1508.5362317504228</v>
      </c>
      <c r="AA23" s="41">
        <f t="shared" si="1"/>
        <v>6560.022123303341</v>
      </c>
      <c r="AB23" s="59">
        <v>24449.582123303342</v>
      </c>
    </row>
    <row r="24" spans="1:28" ht="15">
      <c r="A24" s="27">
        <v>12</v>
      </c>
      <c r="B24" s="28" t="s">
        <v>46</v>
      </c>
      <c r="C24" s="28">
        <v>31</v>
      </c>
      <c r="D24" s="29" t="s">
        <v>46</v>
      </c>
      <c r="E24" s="29" t="s">
        <v>18</v>
      </c>
      <c r="F24" s="28">
        <v>100</v>
      </c>
      <c r="G24" s="28" t="s">
        <v>25</v>
      </c>
      <c r="H24" s="28">
        <v>15</v>
      </c>
      <c r="I24" s="30">
        <v>1</v>
      </c>
      <c r="J24" s="28"/>
      <c r="K24" s="30">
        <f t="shared" si="2"/>
        <v>1</v>
      </c>
      <c r="L24" s="34">
        <v>5231</v>
      </c>
      <c r="M24" s="32">
        <v>6032</v>
      </c>
      <c r="N24" s="35">
        <v>5941</v>
      </c>
      <c r="O24" s="35"/>
      <c r="P24" s="35">
        <v>5941</v>
      </c>
      <c r="Q24" s="35">
        <v>2108.435</v>
      </c>
      <c r="R24" s="35"/>
      <c r="S24" s="35">
        <v>2108.435</v>
      </c>
      <c r="T24" s="35">
        <v>1999.995</v>
      </c>
      <c r="U24" s="35">
        <v>2010.2664932126695</v>
      </c>
      <c r="V24" s="35">
        <v>471.19183341017373</v>
      </c>
      <c r="W24" s="42">
        <v>2074.688796680498</v>
      </c>
      <c r="X24" s="35">
        <v>1037.344398340249</v>
      </c>
      <c r="Y24" s="35">
        <v>3047.6108915529185</v>
      </c>
      <c r="Z24" s="35">
        <v>1508.5362317504228</v>
      </c>
      <c r="AA24" s="41">
        <f t="shared" si="1"/>
        <v>6664.58212330334</v>
      </c>
      <c r="AB24" s="59">
        <v>23868.582123303342</v>
      </c>
    </row>
    <row r="25" spans="1:28" ht="15">
      <c r="A25" s="27">
        <v>13</v>
      </c>
      <c r="B25" s="33" t="s">
        <v>47</v>
      </c>
      <c r="C25" s="33">
        <v>40</v>
      </c>
      <c r="D25" s="29" t="s">
        <v>48</v>
      </c>
      <c r="E25" s="29" t="s">
        <v>18</v>
      </c>
      <c r="F25" s="28">
        <v>100</v>
      </c>
      <c r="G25" s="28" t="s">
        <v>25</v>
      </c>
      <c r="H25" s="28">
        <v>15</v>
      </c>
      <c r="I25" s="30">
        <v>1</v>
      </c>
      <c r="J25" s="28"/>
      <c r="K25" s="30">
        <f t="shared" si="2"/>
        <v>1</v>
      </c>
      <c r="L25" s="34">
        <v>5226.8</v>
      </c>
      <c r="M25" s="32">
        <v>6033.4</v>
      </c>
      <c r="N25" s="35">
        <v>5917.4</v>
      </c>
      <c r="O25" s="35"/>
      <c r="P25" s="35">
        <v>5917.4</v>
      </c>
      <c r="Q25" s="35">
        <v>2108.435</v>
      </c>
      <c r="R25" s="35">
        <v>0.36</v>
      </c>
      <c r="S25" s="35">
        <v>2108.795</v>
      </c>
      <c r="T25" s="35">
        <v>1999.995</v>
      </c>
      <c r="U25" s="35">
        <v>2009.9064932126696</v>
      </c>
      <c r="V25" s="35">
        <v>471.19183341017373</v>
      </c>
      <c r="W25" s="42">
        <v>2074.688796680498</v>
      </c>
      <c r="X25" s="35">
        <v>1037.344398340249</v>
      </c>
      <c r="Y25" s="35">
        <v>3047.250891552919</v>
      </c>
      <c r="Z25" s="35">
        <v>1508.5362317504228</v>
      </c>
      <c r="AA25" s="41">
        <f t="shared" si="1"/>
        <v>6664.2221233033415</v>
      </c>
      <c r="AB25" s="59">
        <v>23842.18212330334</v>
      </c>
    </row>
    <row r="26" spans="1:28" s="2" customFormat="1" ht="15">
      <c r="A26" s="27">
        <v>14</v>
      </c>
      <c r="B26" s="28" t="s">
        <v>49</v>
      </c>
      <c r="C26" s="28">
        <v>33</v>
      </c>
      <c r="D26" s="29" t="s">
        <v>49</v>
      </c>
      <c r="E26" s="29" t="s">
        <v>18</v>
      </c>
      <c r="F26" s="28">
        <v>80</v>
      </c>
      <c r="G26" s="28" t="s">
        <v>20</v>
      </c>
      <c r="H26" s="28">
        <v>15</v>
      </c>
      <c r="I26" s="30">
        <v>1</v>
      </c>
      <c r="J26" s="28"/>
      <c r="K26" s="30">
        <f t="shared" si="2"/>
        <v>0.8</v>
      </c>
      <c r="L26" s="34">
        <v>4185.6</v>
      </c>
      <c r="M26" s="32">
        <v>4835.4</v>
      </c>
      <c r="N26" s="35">
        <v>5174.8</v>
      </c>
      <c r="O26" s="35">
        <v>-188</v>
      </c>
      <c r="P26" s="35">
        <v>4986.8</v>
      </c>
      <c r="Q26" s="35">
        <v>1686.748</v>
      </c>
      <c r="R26" s="35"/>
      <c r="S26" s="35">
        <v>1686.748</v>
      </c>
      <c r="T26" s="35">
        <v>1599.998</v>
      </c>
      <c r="U26" s="35">
        <v>1599.998</v>
      </c>
      <c r="V26" s="35">
        <v>376.951466728139</v>
      </c>
      <c r="W26" s="42">
        <v>1659.7510373443984</v>
      </c>
      <c r="X26" s="35">
        <v>829.8755186721992</v>
      </c>
      <c r="Y26" s="35">
        <v>2429.873518672199</v>
      </c>
      <c r="Z26" s="35">
        <v>1206.8269854003381</v>
      </c>
      <c r="AA26" s="41">
        <f t="shared" si="1"/>
        <v>5323.448504072538</v>
      </c>
      <c r="AB26" s="59">
        <v>19331.248504072537</v>
      </c>
    </row>
    <row r="27" spans="1:28" ht="15">
      <c r="A27" s="27">
        <v>15</v>
      </c>
      <c r="B27" s="33" t="s">
        <v>50</v>
      </c>
      <c r="C27" s="33">
        <v>41</v>
      </c>
      <c r="D27" s="29" t="s">
        <v>51</v>
      </c>
      <c r="E27" s="29" t="s">
        <v>18</v>
      </c>
      <c r="F27" s="28">
        <v>80</v>
      </c>
      <c r="G27" s="28" t="s">
        <v>20</v>
      </c>
      <c r="H27" s="28">
        <v>15</v>
      </c>
      <c r="I27" s="30">
        <v>1</v>
      </c>
      <c r="J27" s="28"/>
      <c r="K27" s="30">
        <f t="shared" si="2"/>
        <v>0.8</v>
      </c>
      <c r="L27" s="34">
        <v>4176.2</v>
      </c>
      <c r="M27" s="32">
        <v>4786</v>
      </c>
      <c r="N27" s="35">
        <v>4723</v>
      </c>
      <c r="O27" s="35"/>
      <c r="P27" s="35">
        <v>4723</v>
      </c>
      <c r="Q27" s="35">
        <v>1686.748</v>
      </c>
      <c r="R27" s="35"/>
      <c r="S27" s="35">
        <v>1686.748</v>
      </c>
      <c r="T27" s="35">
        <v>1599.998</v>
      </c>
      <c r="U27" s="35">
        <v>1608.2151945701357</v>
      </c>
      <c r="V27" s="35">
        <v>376.951466728139</v>
      </c>
      <c r="W27" s="42">
        <v>1659.7510373443984</v>
      </c>
      <c r="X27" s="35">
        <v>829.8755186721992</v>
      </c>
      <c r="Y27" s="35">
        <v>2438.090713242335</v>
      </c>
      <c r="Z27" s="35">
        <v>1206.8269854003381</v>
      </c>
      <c r="AA27" s="41">
        <f t="shared" si="1"/>
        <v>5331.665698642673</v>
      </c>
      <c r="AB27" s="59">
        <v>19016.865698642672</v>
      </c>
    </row>
    <row r="28" spans="1:28" ht="15">
      <c r="A28" s="27">
        <v>16</v>
      </c>
      <c r="B28" s="28" t="s">
        <v>52</v>
      </c>
      <c r="C28" s="28">
        <v>35</v>
      </c>
      <c r="D28" s="29" t="s">
        <v>52</v>
      </c>
      <c r="E28" s="29" t="s">
        <v>18</v>
      </c>
      <c r="F28" s="28">
        <v>100</v>
      </c>
      <c r="G28" s="28" t="s">
        <v>25</v>
      </c>
      <c r="H28" s="28">
        <v>15</v>
      </c>
      <c r="I28" s="30">
        <v>1</v>
      </c>
      <c r="J28" s="28"/>
      <c r="K28" s="30">
        <f t="shared" si="2"/>
        <v>1</v>
      </c>
      <c r="L28" s="34">
        <v>5235</v>
      </c>
      <c r="M28" s="32">
        <v>6064</v>
      </c>
      <c r="N28" s="35">
        <v>6485</v>
      </c>
      <c r="O28" s="35"/>
      <c r="P28" s="35">
        <v>6485</v>
      </c>
      <c r="Q28" s="35">
        <v>2108.435</v>
      </c>
      <c r="R28" s="35"/>
      <c r="S28" s="35">
        <v>2108.435</v>
      </c>
      <c r="T28" s="35">
        <v>1999.995</v>
      </c>
      <c r="U28" s="35">
        <v>2010.2664932126695</v>
      </c>
      <c r="V28" s="35">
        <v>471.19183341017373</v>
      </c>
      <c r="W28" s="42">
        <v>2074.688796680498</v>
      </c>
      <c r="X28" s="35">
        <v>1037.344398340249</v>
      </c>
      <c r="Y28" s="35">
        <v>3047.6108915529185</v>
      </c>
      <c r="Z28" s="35">
        <v>1508.5362317504228</v>
      </c>
      <c r="AA28" s="41">
        <f t="shared" si="1"/>
        <v>6664.58212330334</v>
      </c>
      <c r="AB28" s="59">
        <v>24448.582123303342</v>
      </c>
    </row>
    <row r="29" spans="1:28" s="2" customFormat="1" ht="15">
      <c r="A29" s="27">
        <v>17</v>
      </c>
      <c r="B29" s="33" t="s">
        <v>53</v>
      </c>
      <c r="C29" s="33">
        <v>18</v>
      </c>
      <c r="D29" s="29" t="s">
        <v>54</v>
      </c>
      <c r="E29" s="29" t="s">
        <v>18</v>
      </c>
      <c r="F29" s="28">
        <v>80</v>
      </c>
      <c r="G29" s="28" t="s">
        <v>20</v>
      </c>
      <c r="H29" s="28">
        <v>15</v>
      </c>
      <c r="I29" s="30">
        <v>1</v>
      </c>
      <c r="J29" s="28"/>
      <c r="K29" s="30">
        <f t="shared" si="2"/>
        <v>0.8</v>
      </c>
      <c r="L29" s="34">
        <v>4190</v>
      </c>
      <c r="M29" s="32">
        <v>4838</v>
      </c>
      <c r="N29" s="35">
        <v>5143</v>
      </c>
      <c r="O29" s="35"/>
      <c r="P29" s="35">
        <v>5143</v>
      </c>
      <c r="Q29" s="35">
        <v>1686.748</v>
      </c>
      <c r="R29" s="35"/>
      <c r="S29" s="35">
        <v>1686.748</v>
      </c>
      <c r="T29" s="35">
        <v>1599.998</v>
      </c>
      <c r="U29" s="35">
        <v>1608.2151945701357</v>
      </c>
      <c r="V29" s="35">
        <v>376.951466728139</v>
      </c>
      <c r="W29" s="42">
        <v>1659.7510373443984</v>
      </c>
      <c r="X29" s="35">
        <v>829.8755186721992</v>
      </c>
      <c r="Y29" s="35">
        <v>2438.090713242335</v>
      </c>
      <c r="Z29" s="35">
        <v>1206.8269854003381</v>
      </c>
      <c r="AA29" s="41">
        <f t="shared" si="1"/>
        <v>5331.665698642673</v>
      </c>
      <c r="AB29" s="59">
        <v>19502.665698642675</v>
      </c>
    </row>
    <row r="30" spans="1:28" ht="15">
      <c r="A30" s="27">
        <v>18</v>
      </c>
      <c r="B30" s="28" t="s">
        <v>55</v>
      </c>
      <c r="C30" s="28">
        <v>30</v>
      </c>
      <c r="D30" s="29" t="s">
        <v>56</v>
      </c>
      <c r="E30" s="29" t="s">
        <v>18</v>
      </c>
      <c r="F30" s="28">
        <v>80</v>
      </c>
      <c r="G30" s="28" t="s">
        <v>20</v>
      </c>
      <c r="H30" s="28">
        <v>15</v>
      </c>
      <c r="I30" s="30">
        <v>1</v>
      </c>
      <c r="J30" s="28"/>
      <c r="K30" s="30">
        <f t="shared" si="2"/>
        <v>0.8</v>
      </c>
      <c r="L30" s="34">
        <v>4189.4</v>
      </c>
      <c r="M30" s="32">
        <v>4824.6</v>
      </c>
      <c r="N30" s="35">
        <v>5166</v>
      </c>
      <c r="O30" s="35"/>
      <c r="P30" s="35">
        <v>5166</v>
      </c>
      <c r="Q30" s="35">
        <v>1686.748</v>
      </c>
      <c r="R30" s="35">
        <v>14.25</v>
      </c>
      <c r="S30" s="35">
        <v>1700.998</v>
      </c>
      <c r="T30" s="35">
        <v>1599.998</v>
      </c>
      <c r="U30" s="35">
        <v>1593.9651945701357</v>
      </c>
      <c r="V30" s="35">
        <v>376.951466728139</v>
      </c>
      <c r="W30" s="42">
        <v>1659.7510373443984</v>
      </c>
      <c r="X30" s="35">
        <v>829.8755186721992</v>
      </c>
      <c r="Y30" s="35">
        <v>2423.840713242335</v>
      </c>
      <c r="Z30" s="35">
        <v>1206.8269854003381</v>
      </c>
      <c r="AA30" s="41">
        <f t="shared" si="1"/>
        <v>5317.415698642673</v>
      </c>
      <c r="AB30" s="59">
        <v>19511.665698642675</v>
      </c>
    </row>
    <row r="31" spans="1:28" ht="15">
      <c r="A31" s="27">
        <v>19</v>
      </c>
      <c r="B31" s="28" t="s">
        <v>57</v>
      </c>
      <c r="C31" s="28">
        <v>34</v>
      </c>
      <c r="D31" s="29" t="s">
        <v>58</v>
      </c>
      <c r="E31" s="38" t="s">
        <v>59</v>
      </c>
      <c r="F31" s="28">
        <v>80</v>
      </c>
      <c r="G31" s="28" t="s">
        <v>20</v>
      </c>
      <c r="H31" s="28">
        <v>15</v>
      </c>
      <c r="I31" s="30">
        <v>1</v>
      </c>
      <c r="J31" s="28">
        <v>50</v>
      </c>
      <c r="K31" s="30">
        <f t="shared" si="2"/>
        <v>1.2000000000000002</v>
      </c>
      <c r="L31" s="34">
        <v>6286</v>
      </c>
      <c r="M31" s="32">
        <v>7236.8</v>
      </c>
      <c r="N31" s="35">
        <v>7129</v>
      </c>
      <c r="O31" s="35"/>
      <c r="P31" s="35">
        <v>7129</v>
      </c>
      <c r="Q31" s="35">
        <v>2530.1220000000003</v>
      </c>
      <c r="R31" s="35"/>
      <c r="S31" s="35">
        <v>2530.1220000000003</v>
      </c>
      <c r="T31" s="35">
        <v>2000.0020000000004</v>
      </c>
      <c r="U31" s="35">
        <v>2012.327791855204</v>
      </c>
      <c r="V31" s="35">
        <v>965.4222000922085</v>
      </c>
      <c r="W31" s="42">
        <v>2489.626556016598</v>
      </c>
      <c r="X31" s="35">
        <v>1244.813278008299</v>
      </c>
      <c r="Y31" s="35">
        <v>3257.1410698635027</v>
      </c>
      <c r="Z31" s="35">
        <v>2210.2354781005074</v>
      </c>
      <c r="AA31" s="41">
        <f t="shared" si="1"/>
        <v>7997.498547964011</v>
      </c>
      <c r="AB31" s="59">
        <v>28649.298547964012</v>
      </c>
    </row>
    <row r="32" spans="1:28" ht="15">
      <c r="A32" s="27">
        <v>20</v>
      </c>
      <c r="B32" s="28" t="s">
        <v>60</v>
      </c>
      <c r="C32" s="28">
        <v>17</v>
      </c>
      <c r="D32" s="29" t="s">
        <v>61</v>
      </c>
      <c r="E32" s="29" t="s">
        <v>18</v>
      </c>
      <c r="F32" s="28">
        <v>80</v>
      </c>
      <c r="G32" s="28" t="s">
        <v>20</v>
      </c>
      <c r="H32" s="28">
        <v>15</v>
      </c>
      <c r="I32" s="30">
        <v>1</v>
      </c>
      <c r="J32" s="28"/>
      <c r="K32" s="30">
        <f t="shared" si="2"/>
        <v>0.8</v>
      </c>
      <c r="L32" s="34">
        <v>4180.2</v>
      </c>
      <c r="M32" s="32">
        <v>4830</v>
      </c>
      <c r="N32" s="35">
        <v>5190.4</v>
      </c>
      <c r="O32" s="35"/>
      <c r="P32" s="35">
        <v>5190.4</v>
      </c>
      <c r="Q32" s="35">
        <v>1686.748</v>
      </c>
      <c r="R32" s="35"/>
      <c r="S32" s="35">
        <v>1686.748</v>
      </c>
      <c r="T32" s="35">
        <v>1599.998</v>
      </c>
      <c r="U32" s="35">
        <v>1608.2151945701357</v>
      </c>
      <c r="V32" s="35">
        <v>376.951466728139</v>
      </c>
      <c r="W32" s="42">
        <v>1659.7510373443984</v>
      </c>
      <c r="X32" s="35">
        <v>829.8755186721992</v>
      </c>
      <c r="Y32" s="35">
        <v>2438.090713242335</v>
      </c>
      <c r="Z32" s="35">
        <v>1206.8269854003381</v>
      </c>
      <c r="AA32" s="41">
        <f t="shared" si="1"/>
        <v>5331.665698642673</v>
      </c>
      <c r="AB32" s="59">
        <v>19532.265698642674</v>
      </c>
    </row>
    <row r="33" spans="1:28" s="2" customFormat="1" ht="15">
      <c r="A33" s="27">
        <v>21</v>
      </c>
      <c r="B33" s="28" t="s">
        <v>62</v>
      </c>
      <c r="C33" s="28">
        <v>48</v>
      </c>
      <c r="D33" s="29" t="s">
        <v>63</v>
      </c>
      <c r="E33" s="29" t="s">
        <v>18</v>
      </c>
      <c r="F33" s="28">
        <v>100</v>
      </c>
      <c r="G33" s="28" t="s">
        <v>25</v>
      </c>
      <c r="H33" s="28">
        <v>15</v>
      </c>
      <c r="I33" s="30">
        <v>1</v>
      </c>
      <c r="J33" s="28"/>
      <c r="K33" s="30">
        <f t="shared" si="2"/>
        <v>1</v>
      </c>
      <c r="L33" s="34">
        <v>5232.2</v>
      </c>
      <c r="M33" s="32">
        <v>6060.4</v>
      </c>
      <c r="N33" s="35">
        <v>6462</v>
      </c>
      <c r="O33" s="35"/>
      <c r="P33" s="35">
        <v>6462</v>
      </c>
      <c r="Q33" s="35">
        <v>2108.435</v>
      </c>
      <c r="R33" s="35"/>
      <c r="S33" s="35">
        <v>2108.435</v>
      </c>
      <c r="T33" s="35">
        <v>1999.995</v>
      </c>
      <c r="U33" s="35">
        <v>2010.2664932126695</v>
      </c>
      <c r="V33" s="35">
        <v>471.19183341017373</v>
      </c>
      <c r="W33" s="42">
        <v>2074.688796680498</v>
      </c>
      <c r="X33" s="35">
        <v>1037.344398340249</v>
      </c>
      <c r="Y33" s="35">
        <v>3047.6108915529185</v>
      </c>
      <c r="Z33" s="35">
        <v>1508.5362317504228</v>
      </c>
      <c r="AA33" s="41">
        <f t="shared" si="1"/>
        <v>6664.58212330334</v>
      </c>
      <c r="AB33" s="59">
        <v>24419.18212330334</v>
      </c>
    </row>
    <row r="34" spans="1:28" s="2" customFormat="1" ht="15">
      <c r="A34" s="27">
        <v>22</v>
      </c>
      <c r="B34" s="39" t="s">
        <v>64</v>
      </c>
      <c r="C34" s="39"/>
      <c r="D34" s="40" t="s">
        <v>65</v>
      </c>
      <c r="E34" s="40" t="s">
        <v>66</v>
      </c>
      <c r="F34" s="39">
        <v>80</v>
      </c>
      <c r="G34" s="39" t="s">
        <v>20</v>
      </c>
      <c r="H34" s="39">
        <v>15</v>
      </c>
      <c r="I34" s="41">
        <v>1</v>
      </c>
      <c r="J34" s="39">
        <v>50</v>
      </c>
      <c r="K34" s="30">
        <f t="shared" si="2"/>
        <v>1.2000000000000002</v>
      </c>
      <c r="L34" s="34">
        <v>5834</v>
      </c>
      <c r="M34" s="32">
        <v>6709</v>
      </c>
      <c r="N34" s="35">
        <v>7127.4</v>
      </c>
      <c r="O34" s="35"/>
      <c r="P34" s="35">
        <v>7127.4</v>
      </c>
      <c r="Q34" s="35">
        <v>2530.1220000000003</v>
      </c>
      <c r="R34" s="35"/>
      <c r="S34" s="35">
        <v>2530.1220000000003</v>
      </c>
      <c r="T34" s="35">
        <v>2000.0020000000004</v>
      </c>
      <c r="U34" s="35">
        <v>2012.327791855204</v>
      </c>
      <c r="V34" s="35">
        <v>965.4222406639004</v>
      </c>
      <c r="W34" s="42">
        <v>2489.626556016598</v>
      </c>
      <c r="X34" s="35">
        <v>1244.813278008299</v>
      </c>
      <c r="Y34" s="35">
        <v>3257.1410698635027</v>
      </c>
      <c r="Z34" s="35">
        <v>2210.2355186721993</v>
      </c>
      <c r="AA34" s="41">
        <f t="shared" si="1"/>
        <v>7997.498588535702</v>
      </c>
      <c r="AB34" s="59">
        <v>27667.898588535703</v>
      </c>
    </row>
    <row r="35" spans="1:28" s="2" customFormat="1" ht="15">
      <c r="A35" s="27">
        <v>23</v>
      </c>
      <c r="B35" s="39" t="s">
        <v>67</v>
      </c>
      <c r="C35" s="39"/>
      <c r="D35" s="40" t="s">
        <v>68</v>
      </c>
      <c r="E35" s="40" t="s">
        <v>18</v>
      </c>
      <c r="F35" s="39">
        <v>80</v>
      </c>
      <c r="G35" s="39" t="s">
        <v>20</v>
      </c>
      <c r="H35" s="39">
        <v>15</v>
      </c>
      <c r="I35" s="41">
        <v>1</v>
      </c>
      <c r="J35" s="39"/>
      <c r="K35" s="30">
        <f t="shared" si="2"/>
        <v>0.8</v>
      </c>
      <c r="L35" s="34">
        <v>4137.6</v>
      </c>
      <c r="M35" s="32">
        <v>4651.2</v>
      </c>
      <c r="N35" s="35">
        <v>4751.6</v>
      </c>
      <c r="O35" s="35"/>
      <c r="P35" s="35">
        <v>4751.6</v>
      </c>
      <c r="Q35" s="35">
        <v>1686.748</v>
      </c>
      <c r="R35" s="35"/>
      <c r="S35" s="35">
        <v>1686.748</v>
      </c>
      <c r="T35" s="35">
        <v>1599.998</v>
      </c>
      <c r="U35" s="35">
        <v>1608.2151945701357</v>
      </c>
      <c r="V35" s="35">
        <v>376.95149377593356</v>
      </c>
      <c r="W35" s="42">
        <v>1659.7510373443984</v>
      </c>
      <c r="X35" s="35">
        <v>829.8755186721992</v>
      </c>
      <c r="Y35" s="35">
        <v>2438.090713242335</v>
      </c>
      <c r="Z35" s="35">
        <v>1206.8270124481328</v>
      </c>
      <c r="AA35" s="41">
        <f t="shared" si="1"/>
        <v>5331.665725690467</v>
      </c>
      <c r="AB35" s="59">
        <v>18872.065725690467</v>
      </c>
    </row>
    <row r="36" spans="1:28" s="2" customFormat="1" ht="15">
      <c r="A36" s="27">
        <v>24</v>
      </c>
      <c r="B36" s="39" t="s">
        <v>69</v>
      </c>
      <c r="C36" s="39"/>
      <c r="D36" s="40" t="s">
        <v>70</v>
      </c>
      <c r="E36" s="40" t="s">
        <v>71</v>
      </c>
      <c r="F36" s="39">
        <v>80</v>
      </c>
      <c r="G36" s="39" t="s">
        <v>20</v>
      </c>
      <c r="H36" s="39">
        <v>15</v>
      </c>
      <c r="I36" s="41">
        <v>1</v>
      </c>
      <c r="J36" s="39">
        <v>50</v>
      </c>
      <c r="K36" s="30">
        <f t="shared" si="2"/>
        <v>1.2000000000000002</v>
      </c>
      <c r="L36" s="31"/>
      <c r="M36" s="32">
        <v>4831</v>
      </c>
      <c r="N36" s="35">
        <v>7110</v>
      </c>
      <c r="O36" s="35"/>
      <c r="P36" s="35">
        <v>7110</v>
      </c>
      <c r="Q36" s="35">
        <v>2530.1220000000003</v>
      </c>
      <c r="R36" s="35"/>
      <c r="S36" s="35">
        <v>2530.1220000000003</v>
      </c>
      <c r="T36" s="35">
        <v>2000.0020000000004</v>
      </c>
      <c r="U36" s="35">
        <v>2012.327791855204</v>
      </c>
      <c r="V36" s="35">
        <v>965.4222406639004</v>
      </c>
      <c r="W36" s="42">
        <v>2489.626556016598</v>
      </c>
      <c r="X36" s="35">
        <v>1244.813278008299</v>
      </c>
      <c r="Y36" s="35">
        <v>3257.1410698635027</v>
      </c>
      <c r="Z36" s="35">
        <v>2210.2355186721993</v>
      </c>
      <c r="AA36" s="41">
        <f t="shared" si="1"/>
        <v>7997.498588535702</v>
      </c>
      <c r="AB36" s="59">
        <v>19938.498588535702</v>
      </c>
    </row>
    <row r="37" spans="1:28" s="2" customFormat="1" ht="15.75" thickBot="1">
      <c r="A37" s="46"/>
      <c r="B37" s="43" t="s">
        <v>72</v>
      </c>
      <c r="C37" s="43"/>
      <c r="D37" s="43"/>
      <c r="E37" s="43"/>
      <c r="F37" s="43"/>
      <c r="G37" s="43"/>
      <c r="H37" s="43"/>
      <c r="I37" s="43"/>
      <c r="J37" s="43"/>
      <c r="K37" s="50">
        <f>SUM(K9:K36)</f>
        <v>24.1</v>
      </c>
      <c r="L37" s="68">
        <v>119230.8</v>
      </c>
      <c r="M37" s="51">
        <v>141761.6</v>
      </c>
      <c r="N37" s="51">
        <v>148638.8</v>
      </c>
      <c r="O37" s="51">
        <v>-227</v>
      </c>
      <c r="P37" s="79">
        <v>148411.8</v>
      </c>
      <c r="Q37" s="79">
        <v>50813.251000000004</v>
      </c>
      <c r="R37" s="51">
        <v>183.67</v>
      </c>
      <c r="S37" s="51">
        <v>50996.921</v>
      </c>
      <c r="T37" s="51">
        <v>46199.950999999994</v>
      </c>
      <c r="U37" s="51">
        <v>46243.280999999995</v>
      </c>
      <c r="V37" s="51">
        <v>13355.619431996312</v>
      </c>
      <c r="W37" s="52">
        <v>50000</v>
      </c>
      <c r="X37" s="51">
        <v>25000</v>
      </c>
      <c r="Y37" s="51">
        <v>71243.281</v>
      </c>
      <c r="Z37" s="51">
        <v>38355.61943199631</v>
      </c>
      <c r="AA37" s="50">
        <f>SUM(AA10:AA36)</f>
        <v>160412.15143199632</v>
      </c>
      <c r="AB37" s="60">
        <f>SUM(AB10:AB36)</f>
        <v>570000.0214319963</v>
      </c>
    </row>
    <row r="38" spans="1:17" ht="15">
      <c r="A38" s="47"/>
      <c r="B38" s="53" t="s">
        <v>73</v>
      </c>
      <c r="C38" s="9"/>
      <c r="D38" s="9"/>
      <c r="E38" s="9"/>
      <c r="F38" s="9"/>
      <c r="G38" s="48"/>
      <c r="H38" s="9"/>
      <c r="I38" s="9"/>
      <c r="J38" s="9"/>
      <c r="K38" s="49">
        <f>F6/K37</f>
        <v>2074.688796680498</v>
      </c>
      <c r="L38" s="44"/>
      <c r="M38" s="45"/>
      <c r="P38" s="80"/>
      <c r="Q38" s="80"/>
    </row>
    <row r="39" ht="15.75">
      <c r="P39" s="83"/>
    </row>
    <row r="40" spans="17:18" ht="15.75">
      <c r="Q40" s="80"/>
      <c r="R40" s="80"/>
    </row>
    <row r="41" spans="17:18" ht="15.75">
      <c r="Q41" s="82"/>
      <c r="R41" s="80"/>
    </row>
    <row r="42" spans="17:18" ht="15.75">
      <c r="Q42" s="82"/>
      <c r="R42" s="80"/>
    </row>
    <row r="43" spans="17:18" ht="15.75">
      <c r="Q43" s="82"/>
      <c r="R43" s="80"/>
    </row>
    <row r="44" spans="17:18" ht="15.75">
      <c r="Q44" s="82"/>
      <c r="R44" s="80"/>
    </row>
    <row r="45" spans="17:18" ht="15.75">
      <c r="Q45" s="82"/>
      <c r="R45" s="80"/>
    </row>
    <row r="46" spans="17:18" ht="15.75">
      <c r="Q46" s="82"/>
      <c r="R46" s="80"/>
    </row>
    <row r="47" spans="17:18" ht="15.75">
      <c r="Q47" s="82"/>
      <c r="R47" s="80"/>
    </row>
    <row r="48" spans="17:18" ht="15.75">
      <c r="Q48" s="82"/>
      <c r="R48" s="80"/>
    </row>
    <row r="49" spans="17:18" ht="15.75">
      <c r="Q49" s="82"/>
      <c r="R49" s="80"/>
    </row>
    <row r="50" spans="17:18" ht="15.75">
      <c r="Q50" s="82"/>
      <c r="R50" s="80"/>
    </row>
    <row r="51" spans="17:18" ht="15.75">
      <c r="Q51" s="82"/>
      <c r="R51" s="80"/>
    </row>
    <row r="52" spans="17:18" ht="15.75">
      <c r="Q52" s="82"/>
      <c r="R52" s="80"/>
    </row>
    <row r="53" spans="17:18" ht="15.75">
      <c r="Q53" s="82"/>
      <c r="R53" s="80"/>
    </row>
    <row r="54" spans="17:18" ht="15.75">
      <c r="Q54" s="82"/>
      <c r="R54" s="80"/>
    </row>
    <row r="55" spans="17:18" ht="15.75">
      <c r="Q55" s="82"/>
      <c r="R55" s="80"/>
    </row>
    <row r="56" spans="17:18" ht="15.75">
      <c r="Q56" s="82"/>
      <c r="R56" s="80"/>
    </row>
    <row r="57" spans="17:18" ht="15.75">
      <c r="Q57" s="82"/>
      <c r="R57" s="80"/>
    </row>
    <row r="58" spans="17:18" ht="15.75">
      <c r="Q58" s="82"/>
      <c r="R58" s="80"/>
    </row>
    <row r="59" spans="17:18" ht="15.75">
      <c r="Q59" s="82"/>
      <c r="R59" s="80"/>
    </row>
    <row r="60" spans="17:18" ht="15.75">
      <c r="Q60" s="82"/>
      <c r="R60" s="80"/>
    </row>
    <row r="61" spans="17:18" ht="15.75">
      <c r="Q61" s="82"/>
      <c r="R61" s="80"/>
    </row>
    <row r="62" spans="17:18" ht="15.75">
      <c r="Q62" s="82"/>
      <c r="R62" s="80"/>
    </row>
    <row r="63" spans="17:18" ht="15.75">
      <c r="Q63" s="82"/>
      <c r="R63" s="80"/>
    </row>
    <row r="64" spans="17:18" ht="15.75">
      <c r="Q64" s="82"/>
      <c r="R64" s="80"/>
    </row>
    <row r="65" spans="17:18" ht="15.75">
      <c r="Q65" s="82"/>
      <c r="R65" s="80"/>
    </row>
    <row r="66" spans="17:18" ht="15.75">
      <c r="Q66" s="82"/>
      <c r="R66" s="80"/>
    </row>
    <row r="67" spans="17:18" ht="15.75">
      <c r="Q67" s="82"/>
      <c r="R67" s="80"/>
    </row>
    <row r="68" spans="17:18" ht="15.75">
      <c r="Q68" s="82"/>
      <c r="R68" s="80"/>
    </row>
    <row r="69" spans="17:18" ht="15.75">
      <c r="Q69" s="81"/>
      <c r="R69" s="80"/>
    </row>
    <row r="70" spans="17:18" ht="15.75">
      <c r="Q70" s="80"/>
      <c r="R70" s="80"/>
    </row>
    <row r="71" spans="17:18" ht="15.75">
      <c r="Q71" s="80"/>
      <c r="R71" s="80"/>
    </row>
    <row r="72" spans="17:18" ht="15.75">
      <c r="Q72" s="80"/>
      <c r="R72" s="80"/>
    </row>
  </sheetData>
  <sheetProtection/>
  <mergeCells count="2">
    <mergeCell ref="D17:E17"/>
    <mergeCell ref="N2:Z2"/>
  </mergeCells>
  <printOptions/>
  <pageMargins left="0" right="0" top="0.13" bottom="0" header="0.14" footer="0.1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2018-11-22T12:32:01Z</cp:lastPrinted>
  <dcterms:created xsi:type="dcterms:W3CDTF">2018-07-11T07:06:18Z</dcterms:created>
  <dcterms:modified xsi:type="dcterms:W3CDTF">2018-11-23T10:22:38Z</dcterms:modified>
  <cp:category/>
  <cp:version/>
  <cp:contentType/>
  <cp:contentStatus/>
</cp:coreProperties>
</file>