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iunie 23" sheetId="1" r:id="rId1"/>
  </sheets>
  <definedNames/>
  <calcPr fullCalcOnLoad="1"/>
</workbook>
</file>

<file path=xl/sharedStrings.xml><?xml version="1.0" encoding="utf-8"?>
<sst xmlns="http://schemas.openxmlformats.org/spreadsheetml/2006/main" count="24" uniqueCount="23">
  <si>
    <t>CAS Giurgiu</t>
  </si>
  <si>
    <t>Valoare criteriu/subcriteriu</t>
  </si>
  <si>
    <t>Valoare contract Cap. Tehnica</t>
  </si>
  <si>
    <t>Valoare Contract Res. Umane</t>
  </si>
  <si>
    <t>furnizor</t>
  </si>
  <si>
    <t>total</t>
  </si>
  <si>
    <t>CMI Dr. CHIRIAC ADRIANA</t>
  </si>
  <si>
    <t>FIZIOLAV CLINIC SRL</t>
  </si>
  <si>
    <t>val.punct</t>
  </si>
  <si>
    <t>Total val. contract</t>
  </si>
  <si>
    <t>CA</t>
  </si>
  <si>
    <t>nr.total puncte</t>
  </si>
  <si>
    <t>val punct</t>
  </si>
  <si>
    <t>ANEXA 1</t>
  </si>
  <si>
    <t>valoare punct cap tehnica</t>
  </si>
  <si>
    <t>valoare punct res umane</t>
  </si>
  <si>
    <t>Diferenta de 10 lei ramane necontractata si neangajata.</t>
  </si>
  <si>
    <t>CREDIT ANGAJAMENT Aprilie- Iunie 2023 - 193.000,00 lei</t>
  </si>
  <si>
    <r>
      <t xml:space="preserve">Cap tehnica 40% </t>
    </r>
    <r>
      <rPr>
        <sz val="10"/>
        <rFont val="Arial"/>
        <family val="2"/>
      </rPr>
      <t xml:space="preserve"> 193.000*40%</t>
    </r>
  </si>
  <si>
    <r>
      <t>Res umane 60%</t>
    </r>
    <r>
      <rPr>
        <sz val="10"/>
        <rFont val="Arial"/>
        <family val="2"/>
      </rPr>
      <t xml:space="preserve">  193.000*60%</t>
    </r>
  </si>
  <si>
    <t>MEDICINA FIZICA SI REABILITARE 2023</t>
  </si>
  <si>
    <t>Trimestrul II 2023</t>
  </si>
  <si>
    <t>Total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</si>
</sst>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38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0" fillId="0" borderId="10" xfId="0" applyFont="1" applyBorder="1" applyAlignment="1">
      <alignment wrapText="1"/>
    </xf>
    <xf numFmtId="4" fontId="0" fillId="0" borderId="12" xfId="0" applyNumberFormat="1" applyFont="1" applyBorder="1" applyAlignment="1">
      <alignment/>
    </xf>
    <xf numFmtId="4" fontId="0" fillId="0" borderId="12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 wrapText="1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 wrapText="1"/>
    </xf>
    <xf numFmtId="4" fontId="0" fillId="0" borderId="18" xfId="0" applyNumberFormat="1" applyFont="1" applyBorder="1" applyAlignment="1">
      <alignment/>
    </xf>
    <xf numFmtId="4" fontId="0" fillId="0" borderId="19" xfId="0" applyNumberFormat="1" applyFont="1" applyBorder="1" applyAlignment="1">
      <alignment/>
    </xf>
    <xf numFmtId="4" fontId="0" fillId="0" borderId="20" xfId="0" applyNumberFormat="1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 wrapText="1"/>
    </xf>
    <xf numFmtId="4" fontId="0" fillId="0" borderId="23" xfId="0" applyNumberFormat="1" applyFont="1" applyBorder="1" applyAlignment="1">
      <alignment/>
    </xf>
    <xf numFmtId="4" fontId="0" fillId="0" borderId="24" xfId="0" applyNumberFormat="1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4" fontId="0" fillId="0" borderId="27" xfId="0" applyNumberFormat="1" applyFont="1" applyBorder="1" applyAlignment="1">
      <alignment/>
    </xf>
    <xf numFmtId="4" fontId="0" fillId="0" borderId="28" xfId="0" applyNumberFormat="1" applyFont="1" applyBorder="1" applyAlignment="1">
      <alignment/>
    </xf>
    <xf numFmtId="4" fontId="0" fillId="0" borderId="29" xfId="0" applyNumberFormat="1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/>
    </xf>
    <xf numFmtId="4" fontId="0" fillId="0" borderId="32" xfId="0" applyNumberFormat="1" applyFont="1" applyBorder="1" applyAlignment="1">
      <alignment/>
    </xf>
    <xf numFmtId="4" fontId="0" fillId="0" borderId="33" xfId="0" applyNumberFormat="1" applyFont="1" applyBorder="1" applyAlignment="1">
      <alignment/>
    </xf>
    <xf numFmtId="0" fontId="0" fillId="0" borderId="34" xfId="0" applyFont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29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35" xfId="0" applyFont="1" applyBorder="1" applyAlignment="1">
      <alignment/>
    </xf>
    <xf numFmtId="4" fontId="0" fillId="0" borderId="35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4" fontId="0" fillId="0" borderId="36" xfId="0" applyNumberFormat="1" applyFont="1" applyBorder="1" applyAlignment="1">
      <alignment wrapText="1"/>
    </xf>
    <xf numFmtId="0" fontId="0" fillId="0" borderId="36" xfId="0" applyFont="1" applyBorder="1" applyAlignment="1">
      <alignment wrapText="1"/>
    </xf>
    <xf numFmtId="4" fontId="0" fillId="0" borderId="37" xfId="0" applyNumberFormat="1" applyFont="1" applyBorder="1" applyAlignment="1">
      <alignment wrapText="1"/>
    </xf>
    <xf numFmtId="4" fontId="0" fillId="0" borderId="0" xfId="0" applyNumberFormat="1" applyFont="1" applyBorder="1" applyAlignment="1">
      <alignment wrapText="1"/>
    </xf>
    <xf numFmtId="0" fontId="0" fillId="0" borderId="38" xfId="0" applyFont="1" applyBorder="1" applyAlignment="1">
      <alignment/>
    </xf>
    <xf numFmtId="4" fontId="0" fillId="0" borderId="39" xfId="0" applyNumberFormat="1" applyFont="1" applyBorder="1" applyAlignment="1">
      <alignment/>
    </xf>
    <xf numFmtId="4" fontId="0" fillId="0" borderId="40" xfId="0" applyNumberFormat="1" applyFont="1" applyBorder="1" applyAlignment="1">
      <alignment/>
    </xf>
    <xf numFmtId="0" fontId="1" fillId="0" borderId="0" xfId="0" applyFont="1" applyAlignment="1">
      <alignment/>
    </xf>
    <xf numFmtId="4" fontId="2" fillId="0" borderId="0" xfId="0" applyNumberFormat="1" applyFont="1" applyAlignment="1">
      <alignment/>
    </xf>
    <xf numFmtId="4" fontId="0" fillId="0" borderId="41" xfId="0" applyNumberFormat="1" applyFont="1" applyBorder="1" applyAlignment="1">
      <alignment/>
    </xf>
    <xf numFmtId="4" fontId="0" fillId="0" borderId="38" xfId="0" applyNumberFormat="1" applyFont="1" applyBorder="1" applyAlignment="1">
      <alignment/>
    </xf>
    <xf numFmtId="4" fontId="0" fillId="0" borderId="36" xfId="0" applyNumberFormat="1" applyFont="1" applyBorder="1" applyAlignment="1">
      <alignment/>
    </xf>
    <xf numFmtId="4" fontId="0" fillId="0" borderId="42" xfId="0" applyNumberFormat="1" applyFont="1" applyBorder="1" applyAlignment="1">
      <alignment/>
    </xf>
    <xf numFmtId="4" fontId="3" fillId="0" borderId="43" xfId="0" applyNumberFormat="1" applyFont="1" applyFill="1" applyBorder="1" applyAlignment="1">
      <alignment/>
    </xf>
    <xf numFmtId="0" fontId="0" fillId="0" borderId="44" xfId="0" applyFont="1" applyBorder="1" applyAlignment="1">
      <alignment wrapText="1"/>
    </xf>
    <xf numFmtId="0" fontId="0" fillId="0" borderId="45" xfId="0" applyFont="1" applyFill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46" xfId="0" applyFont="1" applyBorder="1" applyAlignment="1">
      <alignment wrapText="1"/>
    </xf>
    <xf numFmtId="4" fontId="0" fillId="0" borderId="28" xfId="0" applyNumberFormat="1" applyFont="1" applyBorder="1" applyAlignment="1">
      <alignment/>
    </xf>
    <xf numFmtId="0" fontId="1" fillId="0" borderId="37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47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PageLayoutView="0" workbookViewId="0" topLeftCell="A1">
      <selection activeCell="K26" sqref="K26"/>
    </sheetView>
  </sheetViews>
  <sheetFormatPr defaultColWidth="9.140625" defaultRowHeight="12.75"/>
  <cols>
    <col min="1" max="1" width="3.8515625" style="0" customWidth="1"/>
    <col min="2" max="2" width="4.28125" style="0" customWidth="1"/>
    <col min="3" max="3" width="27.28125" style="0" customWidth="1"/>
    <col min="4" max="4" width="15.8515625" style="0" customWidth="1"/>
    <col min="5" max="5" width="18.57421875" style="0" customWidth="1"/>
    <col min="6" max="6" width="11.8515625" style="0" customWidth="1"/>
    <col min="7" max="7" width="16.57421875" style="0" customWidth="1"/>
    <col min="8" max="8" width="15.00390625" style="0" customWidth="1"/>
    <col min="9" max="9" width="10.140625" style="0" customWidth="1"/>
    <col min="10" max="10" width="10.7109375" style="0" bestFit="1" customWidth="1"/>
  </cols>
  <sheetData>
    <row r="1" spans="1:9" ht="12.7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2.75">
      <c r="A2" s="1"/>
      <c r="B2" s="1"/>
      <c r="C2" s="1"/>
      <c r="D2" s="1"/>
      <c r="E2" s="1"/>
      <c r="F2" s="1"/>
      <c r="G2" s="1"/>
      <c r="H2" s="1"/>
      <c r="I2" s="1"/>
    </row>
    <row r="3" spans="1:9" ht="12.75">
      <c r="A3" s="1"/>
      <c r="B3" s="1"/>
      <c r="C3" s="2" t="s">
        <v>20</v>
      </c>
      <c r="D3" s="2"/>
      <c r="E3" s="2"/>
      <c r="F3" s="1"/>
      <c r="G3" s="1"/>
      <c r="H3" s="1"/>
      <c r="I3" s="1"/>
    </row>
    <row r="4" spans="1:9" ht="12.75">
      <c r="A4" s="1"/>
      <c r="B4" s="1"/>
      <c r="C4" s="2"/>
      <c r="D4" s="2"/>
      <c r="E4" s="2"/>
      <c r="F4" s="1"/>
      <c r="G4" s="1"/>
      <c r="H4" s="1"/>
      <c r="I4" s="1"/>
    </row>
    <row r="5" spans="1:9" ht="12.75">
      <c r="A5" s="1"/>
      <c r="B5" s="1"/>
      <c r="C5" s="43" t="s">
        <v>21</v>
      </c>
      <c r="D5" s="1"/>
      <c r="E5" s="1"/>
      <c r="F5" s="1"/>
      <c r="G5" s="1"/>
      <c r="H5" s="1" t="s">
        <v>13</v>
      </c>
      <c r="I5" s="1"/>
    </row>
    <row r="6" spans="1:9" ht="12.75">
      <c r="A6" s="1"/>
      <c r="B6" s="1"/>
      <c r="C6" s="43"/>
      <c r="D6" s="1"/>
      <c r="E6" s="1"/>
      <c r="F6" s="1"/>
      <c r="G6" s="1"/>
      <c r="H6" s="1"/>
      <c r="I6" s="1"/>
    </row>
    <row r="7" ht="12.75">
      <c r="C7" t="s">
        <v>17</v>
      </c>
    </row>
    <row r="8" ht="13.5" thickBot="1"/>
    <row r="9" spans="1:9" ht="26.25" customHeight="1" thickBot="1">
      <c r="A9" s="1"/>
      <c r="B9" s="50"/>
      <c r="C9" s="51" t="s">
        <v>1</v>
      </c>
      <c r="D9" s="3" t="s">
        <v>18</v>
      </c>
      <c r="E9" s="4" t="s">
        <v>19</v>
      </c>
      <c r="F9" s="5"/>
      <c r="G9" s="52" t="s">
        <v>2</v>
      </c>
      <c r="H9" s="53" t="s">
        <v>3</v>
      </c>
      <c r="I9" s="55" t="s">
        <v>22</v>
      </c>
    </row>
    <row r="10" spans="1:9" ht="13.5" thickBot="1">
      <c r="A10" s="1"/>
      <c r="B10" s="50"/>
      <c r="C10" s="51"/>
      <c r="D10" s="6">
        <f>193000*40%</f>
        <v>77200</v>
      </c>
      <c r="E10" s="6">
        <f>193000*60%</f>
        <v>115800</v>
      </c>
      <c r="F10" s="7"/>
      <c r="G10" s="52"/>
      <c r="H10" s="53"/>
      <c r="I10" s="56"/>
    </row>
    <row r="11" spans="1:9" ht="13.5" thickBot="1">
      <c r="A11" s="1"/>
      <c r="B11" s="5"/>
      <c r="C11" s="8" t="s">
        <v>4</v>
      </c>
      <c r="D11" s="9"/>
      <c r="E11" s="9"/>
      <c r="F11" s="10" t="s">
        <v>5</v>
      </c>
      <c r="G11" s="52"/>
      <c r="H11" s="53"/>
      <c r="I11" s="57"/>
    </row>
    <row r="12" spans="1:10" ht="12.75">
      <c r="A12" s="1"/>
      <c r="B12" s="11">
        <v>1</v>
      </c>
      <c r="C12" s="12" t="s">
        <v>6</v>
      </c>
      <c r="D12" s="13">
        <v>88</v>
      </c>
      <c r="E12" s="13">
        <v>70</v>
      </c>
      <c r="F12" s="13">
        <f>D12+E12</f>
        <v>158</v>
      </c>
      <c r="G12" s="13">
        <f>D15*D12</f>
        <v>20524.471299093657</v>
      </c>
      <c r="H12" s="14">
        <f>E15*E12</f>
        <v>61269.841269841265</v>
      </c>
      <c r="I12" s="15">
        <f>G12+H12</f>
        <v>81794.31256893493</v>
      </c>
      <c r="J12" s="44">
        <v>81788</v>
      </c>
    </row>
    <row r="13" spans="1:10" ht="12.75">
      <c r="A13" s="1"/>
      <c r="B13" s="16">
        <v>2</v>
      </c>
      <c r="C13" s="17" t="s">
        <v>7</v>
      </c>
      <c r="D13" s="7">
        <v>243</v>
      </c>
      <c r="E13" s="7">
        <v>62.3</v>
      </c>
      <c r="F13" s="7">
        <f>D13+E13</f>
        <v>305.3</v>
      </c>
      <c r="G13" s="7">
        <f>D15*D13</f>
        <v>56675.52870090635</v>
      </c>
      <c r="H13" s="18">
        <f>E15*E13</f>
        <v>54530.15873015872</v>
      </c>
      <c r="I13" s="19">
        <f>G13+H13</f>
        <v>111205.68743106507</v>
      </c>
      <c r="J13" s="44">
        <v>111202</v>
      </c>
    </row>
    <row r="14" spans="1:10" ht="13.5" thickBot="1">
      <c r="A14" s="1"/>
      <c r="B14" s="20"/>
      <c r="C14" s="21" t="s">
        <v>5</v>
      </c>
      <c r="D14" s="22">
        <f>SUM(D12:D13)</f>
        <v>331</v>
      </c>
      <c r="E14" s="22">
        <f>SUM(E12:E13)</f>
        <v>132.3</v>
      </c>
      <c r="F14" s="22">
        <f>SUM(F12:F13)</f>
        <v>463.3</v>
      </c>
      <c r="G14" s="22">
        <f>SUM(G12:G13)</f>
        <v>77200</v>
      </c>
      <c r="H14" s="23">
        <f>SUM(H12:H13)</f>
        <v>115799.99999999999</v>
      </c>
      <c r="I14" s="24">
        <f>G14+H14</f>
        <v>193000</v>
      </c>
      <c r="J14" s="49">
        <f>SUM(J12:J13)</f>
        <v>192990</v>
      </c>
    </row>
    <row r="15" spans="1:9" ht="12.75">
      <c r="A15" s="1"/>
      <c r="B15" s="25"/>
      <c r="C15" s="26" t="s">
        <v>8</v>
      </c>
      <c r="D15" s="27">
        <f>D10/D14</f>
        <v>233.23262839879155</v>
      </c>
      <c r="E15" s="27">
        <f>E10/E14</f>
        <v>875.2834467120181</v>
      </c>
      <c r="F15" s="27"/>
      <c r="G15" s="27"/>
      <c r="H15" s="28"/>
      <c r="I15" s="29"/>
    </row>
    <row r="16" spans="1:9" ht="13.5" thickBot="1">
      <c r="A16" s="1"/>
      <c r="B16" s="20"/>
      <c r="C16" s="30" t="s">
        <v>9</v>
      </c>
      <c r="D16" s="22"/>
      <c r="E16" s="22"/>
      <c r="F16" s="22"/>
      <c r="G16" s="54">
        <f>E10+D10</f>
        <v>193000</v>
      </c>
      <c r="H16" s="54"/>
      <c r="I16" s="31"/>
    </row>
    <row r="17" spans="1:9" ht="13.5" thickBot="1">
      <c r="A17" s="1"/>
      <c r="B17" s="32"/>
      <c r="C17" s="33"/>
      <c r="D17" s="34"/>
      <c r="E17" s="34"/>
      <c r="F17" s="34"/>
      <c r="G17" s="34"/>
      <c r="H17" s="35"/>
      <c r="I17" s="32"/>
    </row>
    <row r="18" spans="1:9" ht="26.25" thickBot="1">
      <c r="A18" s="1"/>
      <c r="B18" s="11"/>
      <c r="C18" s="8"/>
      <c r="D18" s="36"/>
      <c r="E18" s="36" t="s">
        <v>10</v>
      </c>
      <c r="F18" s="37" t="s">
        <v>11</v>
      </c>
      <c r="G18" s="38" t="s">
        <v>12</v>
      </c>
      <c r="H18" s="39"/>
      <c r="I18" s="32"/>
    </row>
    <row r="19" spans="1:9" ht="13.5" thickBot="1">
      <c r="A19" s="1"/>
      <c r="B19" s="16"/>
      <c r="C19" s="40" t="s">
        <v>14</v>
      </c>
      <c r="D19" s="41"/>
      <c r="E19" s="47">
        <f>D10</f>
        <v>77200</v>
      </c>
      <c r="F19" s="41">
        <f>D14</f>
        <v>331</v>
      </c>
      <c r="G19" s="42">
        <f>E19/F19</f>
        <v>233.23262839879155</v>
      </c>
      <c r="H19" s="35"/>
      <c r="I19" s="32"/>
    </row>
    <row r="20" spans="1:9" ht="13.5" thickBot="1">
      <c r="A20" s="1"/>
      <c r="B20" s="20"/>
      <c r="C20" s="40" t="s">
        <v>15</v>
      </c>
      <c r="D20" s="45"/>
      <c r="E20" s="48">
        <f>E10</f>
        <v>115800</v>
      </c>
      <c r="F20" s="46">
        <f>E14</f>
        <v>132.3</v>
      </c>
      <c r="G20" s="42">
        <f>E20/F20</f>
        <v>875.2834467120181</v>
      </c>
      <c r="H20" s="35"/>
      <c r="I20" s="32"/>
    </row>
    <row r="23" ht="12.75">
      <c r="C23" s="43" t="s">
        <v>16</v>
      </c>
    </row>
  </sheetData>
  <sheetProtection/>
  <mergeCells count="6">
    <mergeCell ref="B9:B10"/>
    <mergeCell ref="C9:C10"/>
    <mergeCell ref="G9:G11"/>
    <mergeCell ref="H9:H11"/>
    <mergeCell ref="I9:I11"/>
    <mergeCell ref="G16:H16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Simona Grozea</dc:creator>
  <cp:keywords/>
  <dc:description/>
  <cp:lastModifiedBy>Simona Grozea</cp:lastModifiedBy>
  <cp:lastPrinted>2023-03-24T09:36:25Z</cp:lastPrinted>
  <dcterms:created xsi:type="dcterms:W3CDTF">2023-04-05T09:24:16Z</dcterms:created>
  <dcterms:modified xsi:type="dcterms:W3CDTF">2023-04-05T09:25:34Z</dcterms:modified>
  <cp:category/>
  <cp:version/>
  <cp:contentType/>
  <cp:contentStatus/>
</cp:coreProperties>
</file>