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rim.I_2021" sheetId="3" r:id="rId1"/>
  </sheets>
  <calcPr calcId="145621"/>
</workbook>
</file>

<file path=xl/calcChain.xml><?xml version="1.0" encoding="utf-8"?>
<calcChain xmlns="http://schemas.openxmlformats.org/spreadsheetml/2006/main">
  <c r="V43" i="3" l="1"/>
  <c r="V44" i="3"/>
  <c r="V45" i="3"/>
  <c r="V46" i="3"/>
  <c r="V42" i="3"/>
  <c r="F47" i="3" l="1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E47" i="3"/>
  <c r="W44" i="3" l="1"/>
  <c r="W45" i="3"/>
  <c r="W46" i="3"/>
  <c r="W43" i="3"/>
  <c r="V47" i="3" l="1"/>
  <c r="R18" i="3"/>
  <c r="S18" i="3" s="1"/>
  <c r="R17" i="3"/>
  <c r="S17" i="3" s="1"/>
  <c r="R33" i="3"/>
  <c r="S33" i="3" s="1"/>
  <c r="R36" i="3" l="1"/>
  <c r="R35" i="3"/>
  <c r="R34" i="3"/>
  <c r="Q25" i="3"/>
  <c r="F25" i="3"/>
  <c r="G25" i="3"/>
  <c r="H25" i="3"/>
  <c r="I25" i="3"/>
  <c r="J25" i="3"/>
  <c r="K25" i="3"/>
  <c r="L25" i="3"/>
  <c r="M25" i="3"/>
  <c r="N25" i="3"/>
  <c r="O25" i="3"/>
  <c r="P25" i="3"/>
  <c r="E25" i="3"/>
  <c r="R32" i="3"/>
  <c r="R31" i="3"/>
  <c r="S31" i="3" s="1"/>
  <c r="R30" i="3"/>
  <c r="S30" i="3" s="1"/>
  <c r="R29" i="3"/>
  <c r="S29" i="3" s="1"/>
  <c r="R28" i="3"/>
  <c r="R27" i="3"/>
  <c r="R26" i="3"/>
  <c r="Q20" i="3"/>
  <c r="F20" i="3"/>
  <c r="G20" i="3"/>
  <c r="H20" i="3"/>
  <c r="I20" i="3"/>
  <c r="J20" i="3"/>
  <c r="K20" i="3"/>
  <c r="L20" i="3"/>
  <c r="M20" i="3"/>
  <c r="N20" i="3"/>
  <c r="O20" i="3"/>
  <c r="P20" i="3"/>
  <c r="E20" i="3"/>
  <c r="R24" i="3"/>
  <c r="R23" i="3"/>
  <c r="R22" i="3"/>
  <c r="R21" i="3"/>
  <c r="R19" i="3"/>
  <c r="R16" i="3"/>
  <c r="S16" i="3" s="1"/>
  <c r="R15" i="3"/>
  <c r="R20" i="3" l="1"/>
  <c r="R25" i="3"/>
  <c r="R14" i="3"/>
  <c r="R13" i="3"/>
  <c r="R12" i="3"/>
  <c r="R11" i="3"/>
  <c r="R10" i="3"/>
  <c r="R9" i="3"/>
  <c r="R8" i="3"/>
  <c r="R7" i="3"/>
  <c r="F3" i="3" l="1"/>
  <c r="G3" i="3"/>
  <c r="H3" i="3"/>
  <c r="I3" i="3"/>
  <c r="J3" i="3"/>
  <c r="K3" i="3"/>
  <c r="L3" i="3"/>
  <c r="M3" i="3"/>
  <c r="N3" i="3"/>
  <c r="O3" i="3"/>
  <c r="P3" i="3"/>
  <c r="Q3" i="3"/>
  <c r="R5" i="3" l="1"/>
  <c r="S5" i="3" s="1"/>
  <c r="R6" i="3"/>
  <c r="S6" i="3" s="1"/>
  <c r="R4" i="3"/>
  <c r="W42" i="3"/>
  <c r="W47" i="3" s="1"/>
  <c r="S36" i="3"/>
  <c r="S35" i="3"/>
  <c r="S34" i="3"/>
  <c r="S32" i="3"/>
  <c r="S28" i="3"/>
  <c r="S27" i="3"/>
  <c r="S26" i="3"/>
  <c r="S24" i="3"/>
  <c r="S23" i="3"/>
  <c r="S22" i="3"/>
  <c r="S21" i="3"/>
  <c r="S20" i="3"/>
  <c r="S19" i="3"/>
  <c r="S15" i="3"/>
  <c r="S14" i="3"/>
  <c r="S13" i="3"/>
  <c r="S12" i="3"/>
  <c r="S11" i="3"/>
  <c r="S10" i="3"/>
  <c r="S9" i="3"/>
  <c r="S8" i="3"/>
  <c r="S7" i="3"/>
  <c r="S25" i="3" l="1"/>
  <c r="R3" i="3"/>
  <c r="S4" i="3"/>
  <c r="E3" i="3"/>
  <c r="S3" i="3" l="1"/>
</calcChain>
</file>

<file path=xl/sharedStrings.xml><?xml version="1.0" encoding="utf-8"?>
<sst xmlns="http://schemas.openxmlformats.org/spreadsheetml/2006/main" count="127" uniqueCount="81">
  <si>
    <t>Nume PNS</t>
  </si>
  <si>
    <t>Nume Subprogram</t>
  </si>
  <si>
    <t>Nume Unit. Sanitara</t>
  </si>
  <si>
    <t>2.1 Subprogramul de tratament al pacientilor cu afectiuni cardiovasculare</t>
  </si>
  <si>
    <t>SPITALUL CLINIC JUDETEAN DE URGENTA "SF. APOSTOL ANDREI" CONSTANTA</t>
  </si>
  <si>
    <t>stimulatoare</t>
  </si>
  <si>
    <t>chirurgie cardiovasculara</t>
  </si>
  <si>
    <t>chirurgie vasculara</t>
  </si>
  <si>
    <t>3.1 Subprogramul de tratament al bolnavilor cu afectiuni oncologice - activitate curenta</t>
  </si>
  <si>
    <t>SPITALUL MUNICIPAL MANGALIA</t>
  </si>
  <si>
    <t>S.C.  AFFIDEA ROMANIA SRL</t>
  </si>
  <si>
    <t>OVIDIUS CLINICAL HOSPITAL</t>
  </si>
  <si>
    <t>3.1 Subprogramul de tratament al bolnavilor cu afectiuni oncologice - cost volum</t>
  </si>
  <si>
    <t>3.4 Subprogramul de Radioterapie a bolnavilor cu afectiuni oncologice realizate in regim de spitalizare de zi (adulti si copii)</t>
  </si>
  <si>
    <t>S.C.MEDEUROPA S.R.L.</t>
  </si>
  <si>
    <t>*medicamente</t>
  </si>
  <si>
    <t>6.1 Hemofilie si talasemie</t>
  </si>
  <si>
    <t>Hemofilie "on demand"</t>
  </si>
  <si>
    <t>Profilaxie continua</t>
  </si>
  <si>
    <t>Profilaxie intermitenta</t>
  </si>
  <si>
    <t>Talasemie</t>
  </si>
  <si>
    <t>6.8 Boala Fabry</t>
  </si>
  <si>
    <t>6.9 Boala Pompe</t>
  </si>
  <si>
    <t>6.10 Tirozinemie</t>
  </si>
  <si>
    <t>Osteoporoza</t>
  </si>
  <si>
    <t>Endoprotezati - adulti</t>
  </si>
  <si>
    <t xml:space="preserve">Adulti cu instabilitate articulara tratati prin implanturi de fixare </t>
  </si>
  <si>
    <t>Nr. contract</t>
  </si>
  <si>
    <t>IAN</t>
  </si>
  <si>
    <t>FEB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</si>
  <si>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</si>
  <si>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</si>
  <si>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</si>
  <si>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</si>
  <si>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</si>
  <si>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</si>
  <si>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</si>
  <si>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</si>
  <si>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</si>
  <si>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</si>
  <si>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PROGRAMUL NAŢIONAL DE BOLI CARDIOVASCULARE</t>
  </si>
  <si>
    <t>S01</t>
  </si>
  <si>
    <t xml:space="preserve"> PROGRAMUL NAŢIONAL DE ONCOLOGIE</t>
  </si>
  <si>
    <t>S10</t>
  </si>
  <si>
    <t>S18</t>
  </si>
  <si>
    <t>S28</t>
  </si>
  <si>
    <t>RAD02</t>
  </si>
  <si>
    <t>PROGRAMUL NAŢIONAL DE DIABET ZAHARAT</t>
  </si>
  <si>
    <t>PROGRAMUL NAŢIONAL DE DIAGNOSTIC SI TRATAMENT AL HEMOFILIEI SI TALASEMIEI</t>
  </si>
  <si>
    <t>PROGRAMUL NAŢIONAL DE DIAGNOSTIC SI TRATAMENT PENTRU BOLI RARE</t>
  </si>
  <si>
    <t>PROGRAMUL NAŢIONAL DE BOLI ENDOCRINE</t>
  </si>
  <si>
    <t>PROGRAMUL NAŢIONAL DE ORTOPEDIE</t>
  </si>
  <si>
    <t>DIALIZA</t>
  </si>
  <si>
    <t>PROGRAMUL NAŢIONAL DE SUPLEERE A FUNCŢIEI RENALE LA BOLNAVII CU INSUFICIENŢĂ RENALĂ CRONICĂ</t>
  </si>
  <si>
    <t>DIA01/S01</t>
  </si>
  <si>
    <t>S.C. FRESENIUS NEPHROCARE ROMANIA S.R.L.</t>
  </si>
  <si>
    <t>DIA02</t>
  </si>
  <si>
    <t>S. C. NEFROCARE MED S.R.L.</t>
  </si>
  <si>
    <t>DIA03</t>
  </si>
  <si>
    <t>S.C. DIAVERUM ROMANIA SRL</t>
  </si>
  <si>
    <t>DIA04</t>
  </si>
  <si>
    <t>S.C. EURODIALIZA S.R.L.</t>
  </si>
  <si>
    <t>DIA05</t>
  </si>
  <si>
    <t>TOTAL     AN 2020</t>
  </si>
  <si>
    <t>Amiotrofie musculara spinala</t>
  </si>
  <si>
    <t>6.5.1 Boli neurologice degenerativ/inflamator imune forme cronice</t>
  </si>
  <si>
    <t>6.16 Scleroza sistemica si ulcere digitale evolutive</t>
  </si>
  <si>
    <t>6.5.1 Boli neurologice degenerativ/inflamator imune forme acute-urgente neurologice</t>
  </si>
  <si>
    <t>Boli rare - TOTAL activitate curentă</t>
  </si>
  <si>
    <t>Boli rare _ Purpura trombocitopenica imuna cronica la bolnavii splenectomizati sau nesplenectomizati - cost volum</t>
  </si>
  <si>
    <t>PROGRAMUL NAŢIONAL DE TRATAMENT AL BOLILOR NEUROLOGICE</t>
  </si>
  <si>
    <t>4.A Scleroza multipla</t>
  </si>
  <si>
    <t>Programul national de tratament al bolilor neurologice - cost volum</t>
  </si>
  <si>
    <t>REGULARIZARE IAN-IUN + PERM. TRIM. III</t>
  </si>
  <si>
    <t>REGULARIZARE AN</t>
  </si>
  <si>
    <t>REGULARIZARE IUL-AUG</t>
  </si>
  <si>
    <t>REGULARIZARE DEC</t>
  </si>
  <si>
    <t>CREDITE DE ANGAJAMENT UTILIZATE IN ANUL 2021:</t>
  </si>
  <si>
    <t>Credite de angajament aprobate TRIM. I_ 2021                                          (lei)</t>
  </si>
  <si>
    <t>CREDITE DE ANGAJAMENT RAMASE NEUTILIZATE PANA LA 31.03.2021</t>
  </si>
  <si>
    <t>TOTAL  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</si>
</sst>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8" fillId="0" borderId="51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9" fillId="0" borderId="18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9" fillId="0" borderId="53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7" fillId="0" borderId="5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" fontId="8" fillId="0" borderId="53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" fontId="8" fillId="0" borderId="52" xfId="0" applyNumberFormat="1" applyFont="1" applyBorder="1" applyAlignment="1">
      <alignment horizontal="center" vertical="center"/>
    </xf>
    <xf numFmtId="4" fontId="7" fillId="0" borderId="48" xfId="0" applyNumberFormat="1" applyFont="1" applyBorder="1" applyAlignment="1">
      <alignment horizontal="center" vertical="center"/>
    </xf>
    <xf numFmtId="4" fontId="6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/>
    <xf numFmtId="4" fontId="8" fillId="0" borderId="32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7" fillId="0" borderId="46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3" fillId="0" borderId="33" xfId="0" applyNumberFormat="1" applyFont="1" applyFill="1" applyBorder="1" applyAlignment="1">
      <alignment horizontal="right"/>
    </xf>
    <xf numFmtId="4" fontId="13" fillId="0" borderId="36" xfId="0" applyNumberFormat="1" applyFont="1" applyFill="1" applyBorder="1" applyAlignment="1">
      <alignment horizontal="right"/>
    </xf>
    <xf numFmtId="0" fontId="13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left"/>
    </xf>
    <xf numFmtId="4" fontId="13" fillId="0" borderId="16" xfId="0" applyNumberFormat="1" applyFont="1" applyFill="1" applyBorder="1" applyAlignment="1">
      <alignment horizontal="left"/>
    </xf>
    <xf numFmtId="4" fontId="11" fillId="0" borderId="21" xfId="0" applyNumberFormat="1" applyFont="1" applyFill="1" applyBorder="1" applyAlignment="1">
      <alignment horizontal="center" vertical="center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3" fillId="0" borderId="4" xfId="0" applyFont="1" applyBorder="1"/>
    <xf numFmtId="0" fontId="12" fillId="0" borderId="2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/>
    <xf numFmtId="0" fontId="13" fillId="0" borderId="3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" fontId="12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" fontId="8" fillId="0" borderId="49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center" vertical="center"/>
    </xf>
    <xf numFmtId="0" fontId="3" fillId="6" borderId="21" xfId="0" applyFont="1" applyFill="1" applyBorder="1"/>
    <xf numFmtId="4" fontId="13" fillId="0" borderId="34" xfId="0" applyNumberFormat="1" applyFont="1" applyBorder="1"/>
    <xf numFmtId="4" fontId="11" fillId="0" borderId="35" xfId="0" applyNumberFormat="1" applyFont="1" applyBorder="1"/>
    <xf numFmtId="0" fontId="13" fillId="0" borderId="55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4" fontId="13" fillId="0" borderId="30" xfId="0" applyNumberFormat="1" applyFont="1" applyBorder="1"/>
    <xf numFmtId="4" fontId="11" fillId="0" borderId="32" xfId="0" applyNumberFormat="1" applyFont="1" applyBorder="1"/>
    <xf numFmtId="0" fontId="16" fillId="0" borderId="31" xfId="0" applyFont="1" applyBorder="1" applyAlignment="1">
      <alignment horizontal="center" vertical="center" wrapText="1"/>
    </xf>
    <xf numFmtId="4" fontId="15" fillId="0" borderId="30" xfId="0" applyNumberFormat="1" applyFont="1" applyBorder="1"/>
    <xf numFmtId="4" fontId="15" fillId="0" borderId="34" xfId="0" applyNumberFormat="1" applyFont="1" applyBorder="1"/>
    <xf numFmtId="4" fontId="9" fillId="0" borderId="49" xfId="0" applyNumberFormat="1" applyFont="1" applyBorder="1"/>
    <xf numFmtId="4" fontId="9" fillId="0" borderId="47" xfId="0" applyNumberFormat="1" applyFont="1" applyBorder="1"/>
    <xf numFmtId="0" fontId="11" fillId="0" borderId="12" xfId="0" applyFont="1" applyBorder="1" applyAlignment="1">
      <alignment vertical="center"/>
    </xf>
    <xf numFmtId="4" fontId="13" fillId="0" borderId="51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4" fontId="11" fillId="0" borderId="62" xfId="0" applyNumberFormat="1" applyFont="1" applyBorder="1"/>
    <xf numFmtId="4" fontId="11" fillId="0" borderId="63" xfId="0" applyNumberFormat="1" applyFont="1" applyBorder="1"/>
    <xf numFmtId="4" fontId="11" fillId="0" borderId="22" xfId="0" applyNumberFormat="1" applyFont="1" applyBorder="1"/>
    <xf numFmtId="4" fontId="9" fillId="0" borderId="43" xfId="0" applyNumberFormat="1" applyFont="1" applyBorder="1"/>
    <xf numFmtId="4" fontId="14" fillId="0" borderId="14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" fontId="13" fillId="0" borderId="34" xfId="0" applyNumberFormat="1" applyFont="1" applyBorder="1" applyAlignment="1">
      <alignment vertical="center"/>
    </xf>
    <xf numFmtId="4" fontId="13" fillId="0" borderId="48" xfId="0" applyNumberFormat="1" applyFont="1" applyBorder="1"/>
    <xf numFmtId="4" fontId="15" fillId="0" borderId="48" xfId="0" applyNumberFormat="1" applyFont="1" applyBorder="1"/>
    <xf numFmtId="4" fontId="11" fillId="0" borderId="44" xfId="0" applyNumberFormat="1" applyFont="1" applyBorder="1"/>
    <xf numFmtId="4" fontId="13" fillId="0" borderId="18" xfId="0" applyNumberFormat="1" applyFont="1" applyBorder="1" applyAlignment="1">
      <alignment vertical="center"/>
    </xf>
    <xf numFmtId="4" fontId="13" fillId="0" borderId="52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36" zoomScale="90" zoomScaleNormal="90" workbookViewId="0">
      <selection activeCell="X37" sqref="X37"/>
    </sheetView>
  </sheetViews>
  <sheetFormatPr defaultColWidth="77.5703125" defaultRowHeight="16.5" x14ac:dyDescent="0.3"/>
  <cols>
    <col min="1" max="1" width="16.140625" style="76" customWidth="1"/>
    <col min="2" max="2" width="19.42578125" style="76" customWidth="1"/>
    <col min="3" max="3" width="13" style="76" customWidth="1"/>
    <col min="4" max="4" width="7.42578125" style="1" customWidth="1"/>
    <col min="5" max="5" width="11.140625" style="56" customWidth="1"/>
    <col min="6" max="6" width="10.140625" style="1" customWidth="1"/>
    <col min="7" max="7" width="10.7109375" style="1" customWidth="1"/>
    <col min="8" max="8" width="9.28515625" style="1" customWidth="1"/>
    <col min="9" max="9" width="9.42578125" style="1" hidden="1" customWidth="1"/>
    <col min="10" max="10" width="9.140625" style="1" hidden="1" customWidth="1"/>
    <col min="11" max="11" width="10.140625" style="1" hidden="1" customWidth="1"/>
    <col min="12" max="12" width="9.42578125" style="1" hidden="1" customWidth="1"/>
    <col min="13" max="13" width="9.5703125" style="1" hidden="1" customWidth="1"/>
    <col min="14" max="14" width="9.42578125" style="1" hidden="1" customWidth="1"/>
    <col min="15" max="15" width="9" style="1" hidden="1" customWidth="1"/>
    <col min="16" max="17" width="9.85546875" style="1" hidden="1" customWidth="1"/>
    <col min="18" max="18" width="9.5703125" style="1" customWidth="1"/>
    <col min="19" max="19" width="10.85546875" style="1" customWidth="1"/>
    <col min="20" max="20" width="7.140625" style="1" customWidth="1"/>
    <col min="21" max="21" width="9.7109375" style="1" customWidth="1"/>
    <col min="22" max="22" width="10.5703125" style="1" customWidth="1"/>
    <col min="23" max="23" width="16" style="1" customWidth="1"/>
    <col min="24" max="24" width="18.85546875" style="1" customWidth="1"/>
    <col min="25" max="16384" width="77.5703125" style="1"/>
  </cols>
  <sheetData>
    <row r="1" spans="1:30" s="76" customFormat="1" ht="45" customHeight="1" thickBot="1" x14ac:dyDescent="0.3">
      <c r="A1" s="167" t="s">
        <v>0</v>
      </c>
      <c r="B1" s="181" t="s">
        <v>1</v>
      </c>
      <c r="C1" s="167" t="s">
        <v>2</v>
      </c>
      <c r="D1" s="181" t="s">
        <v>27</v>
      </c>
      <c r="E1" s="134" t="s">
        <v>78</v>
      </c>
      <c r="F1" s="183" t="s">
        <v>77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  <c r="S1" s="167" t="s">
        <v>79</v>
      </c>
      <c r="T1" s="88"/>
    </row>
    <row r="2" spans="1:30" s="76" customFormat="1" ht="63" customHeight="1" thickBot="1" x14ac:dyDescent="0.3">
      <c r="A2" s="180"/>
      <c r="B2" s="182"/>
      <c r="C2" s="180"/>
      <c r="D2" s="182"/>
      <c r="E2" s="135"/>
      <c r="F2" s="89" t="s">
        <v>28</v>
      </c>
      <c r="G2" s="90" t="s">
        <v>29</v>
      </c>
      <c r="H2" s="90" t="s">
        <v>30</v>
      </c>
      <c r="I2" s="90" t="s">
        <v>31</v>
      </c>
      <c r="J2" s="90" t="s">
        <v>32</v>
      </c>
      <c r="K2" s="90" t="s">
        <v>33</v>
      </c>
      <c r="L2" s="90" t="s">
        <v>34</v>
      </c>
      <c r="M2" s="90" t="s">
        <v>35</v>
      </c>
      <c r="N2" s="90" t="s">
        <v>36</v>
      </c>
      <c r="O2" s="91" t="s">
        <v>37</v>
      </c>
      <c r="P2" s="91" t="s">
        <v>38</v>
      </c>
      <c r="Q2" s="91" t="s">
        <v>39</v>
      </c>
      <c r="R2" s="92" t="s">
        <v>63</v>
      </c>
      <c r="S2" s="168"/>
      <c r="T2" s="88"/>
      <c r="AD2" s="93"/>
    </row>
    <row r="3" spans="1:30" ht="80.25" customHeight="1" x14ac:dyDescent="0.3">
      <c r="A3" s="169" t="s">
        <v>40</v>
      </c>
      <c r="B3" s="62" t="s">
        <v>3</v>
      </c>
      <c r="C3" s="144" t="s">
        <v>4</v>
      </c>
      <c r="D3" s="173" t="s">
        <v>41</v>
      </c>
      <c r="E3" s="3">
        <f>SUM(E4:E6)</f>
        <v>141000</v>
      </c>
      <c r="F3" s="4">
        <f t="shared" ref="F3:R3" si="0">SUM(F4:F6)</f>
        <v>0</v>
      </c>
      <c r="G3" s="4">
        <f t="shared" si="0"/>
        <v>5096.7700000000004</v>
      </c>
      <c r="H3" s="4">
        <f t="shared" si="0"/>
        <v>33819.800000000003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0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38916.57</v>
      </c>
      <c r="S3" s="5">
        <f t="shared" ref="S3:S24" si="1">E3-R3</f>
        <v>102083.43</v>
      </c>
      <c r="T3" s="6"/>
      <c r="U3" s="7"/>
      <c r="V3" s="7"/>
      <c r="W3" s="2"/>
      <c r="X3" s="2"/>
      <c r="Y3" s="2"/>
      <c r="Z3" s="2"/>
      <c r="AA3" s="2"/>
      <c r="AB3" s="2"/>
      <c r="AC3" s="2"/>
    </row>
    <row r="4" spans="1:30" x14ac:dyDescent="0.3">
      <c r="A4" s="170"/>
      <c r="B4" s="63" t="s">
        <v>5</v>
      </c>
      <c r="C4" s="171"/>
      <c r="D4" s="161"/>
      <c r="E4" s="8">
        <v>91000</v>
      </c>
      <c r="F4" s="9">
        <v>0</v>
      </c>
      <c r="G4" s="9">
        <v>0</v>
      </c>
      <c r="H4" s="9">
        <v>0</v>
      </c>
      <c r="I4" s="9"/>
      <c r="J4" s="9"/>
      <c r="K4" s="9"/>
      <c r="L4" s="9"/>
      <c r="M4" s="9"/>
      <c r="N4" s="9"/>
      <c r="O4" s="9"/>
      <c r="P4" s="9"/>
      <c r="Q4" s="9"/>
      <c r="R4" s="10">
        <f>SUM(F4:Q4)</f>
        <v>0</v>
      </c>
      <c r="S4" s="11">
        <f t="shared" si="1"/>
        <v>91000</v>
      </c>
      <c r="T4" s="12"/>
      <c r="W4" s="2"/>
      <c r="X4" s="2"/>
      <c r="Y4" s="2"/>
      <c r="Z4" s="2"/>
      <c r="AA4" s="2"/>
      <c r="AB4" s="2"/>
      <c r="AC4" s="2"/>
    </row>
    <row r="5" spans="1:30" x14ac:dyDescent="0.3">
      <c r="A5" s="170"/>
      <c r="B5" s="63" t="s">
        <v>6</v>
      </c>
      <c r="C5" s="171"/>
      <c r="D5" s="161"/>
      <c r="E5" s="8">
        <v>47000</v>
      </c>
      <c r="F5" s="9">
        <v>0</v>
      </c>
      <c r="G5" s="9">
        <v>5096.7700000000004</v>
      </c>
      <c r="H5" s="9">
        <v>31856.3</v>
      </c>
      <c r="I5" s="9"/>
      <c r="J5" s="9"/>
      <c r="K5" s="9"/>
      <c r="L5" s="9"/>
      <c r="M5" s="9"/>
      <c r="N5" s="9"/>
      <c r="O5" s="9"/>
      <c r="P5" s="9"/>
      <c r="Q5" s="9"/>
      <c r="R5" s="10">
        <f t="shared" ref="R5:R6" si="2">SUM(F5:Q5)</f>
        <v>36953.07</v>
      </c>
      <c r="S5" s="11">
        <f t="shared" si="1"/>
        <v>10046.93</v>
      </c>
      <c r="T5" s="12"/>
      <c r="W5" s="2"/>
      <c r="X5" s="2"/>
      <c r="Y5" s="2"/>
      <c r="Z5" s="2"/>
      <c r="AA5" s="2"/>
      <c r="AB5" s="2"/>
      <c r="AC5" s="2"/>
    </row>
    <row r="6" spans="1:30" ht="17.25" thickBot="1" x14ac:dyDescent="0.35">
      <c r="A6" s="170"/>
      <c r="B6" s="64" t="s">
        <v>7</v>
      </c>
      <c r="C6" s="172"/>
      <c r="D6" s="162"/>
      <c r="E6" s="13">
        <v>3000</v>
      </c>
      <c r="F6" s="14">
        <v>0</v>
      </c>
      <c r="G6" s="14">
        <v>0</v>
      </c>
      <c r="H6" s="14">
        <v>1963.5</v>
      </c>
      <c r="I6" s="14"/>
      <c r="J6" s="14"/>
      <c r="K6" s="14"/>
      <c r="L6" s="14"/>
      <c r="M6" s="14"/>
      <c r="N6" s="14"/>
      <c r="O6" s="14"/>
      <c r="P6" s="14"/>
      <c r="Q6" s="14"/>
      <c r="R6" s="15">
        <f t="shared" si="2"/>
        <v>1963.5</v>
      </c>
      <c r="S6" s="16">
        <f t="shared" si="1"/>
        <v>1036.5</v>
      </c>
      <c r="T6" s="12"/>
      <c r="W6" s="2"/>
      <c r="X6" s="2"/>
      <c r="Y6" s="2"/>
      <c r="Z6" s="2"/>
      <c r="AA6" s="2"/>
      <c r="AB6" s="2"/>
      <c r="AC6" s="2"/>
    </row>
    <row r="7" spans="1:30" ht="94.5" x14ac:dyDescent="0.3">
      <c r="A7" s="142" t="s">
        <v>42</v>
      </c>
      <c r="B7" s="174" t="s">
        <v>8</v>
      </c>
      <c r="C7" s="77" t="s">
        <v>4</v>
      </c>
      <c r="D7" s="17" t="s">
        <v>41</v>
      </c>
      <c r="E7" s="3">
        <v>752964</v>
      </c>
      <c r="F7" s="18">
        <v>0</v>
      </c>
      <c r="G7" s="18">
        <v>526037.62</v>
      </c>
      <c r="H7" s="18">
        <v>1357.6</v>
      </c>
      <c r="I7" s="18"/>
      <c r="J7" s="18"/>
      <c r="K7" s="18"/>
      <c r="L7" s="18"/>
      <c r="M7" s="18"/>
      <c r="N7" s="18"/>
      <c r="O7" s="18"/>
      <c r="P7" s="18"/>
      <c r="Q7" s="18"/>
      <c r="R7" s="19">
        <f t="shared" ref="R7:R19" si="3">SUM(F7:Q7)</f>
        <v>527395.22</v>
      </c>
      <c r="S7" s="5">
        <f t="shared" si="1"/>
        <v>225568.78000000003</v>
      </c>
      <c r="T7" s="6"/>
      <c r="U7" s="2"/>
      <c r="V7" s="2"/>
      <c r="W7" s="2"/>
      <c r="X7" s="2"/>
      <c r="Y7" s="2"/>
      <c r="Z7" s="2"/>
      <c r="AA7" s="2"/>
      <c r="AB7" s="2"/>
      <c r="AC7" s="2"/>
    </row>
    <row r="8" spans="1:30" ht="41.25" x14ac:dyDescent="0.3">
      <c r="A8" s="165"/>
      <c r="B8" s="175"/>
      <c r="C8" s="78" t="s">
        <v>9</v>
      </c>
      <c r="D8" s="20" t="s">
        <v>43</v>
      </c>
      <c r="E8" s="21">
        <v>455401</v>
      </c>
      <c r="F8" s="9">
        <v>192375.37</v>
      </c>
      <c r="G8" s="9">
        <v>101970.94</v>
      </c>
      <c r="H8" s="9">
        <v>139988.38</v>
      </c>
      <c r="I8" s="9"/>
      <c r="J8" s="9"/>
      <c r="K8" s="9"/>
      <c r="L8" s="9"/>
      <c r="M8" s="9"/>
      <c r="N8" s="9"/>
      <c r="O8" s="9"/>
      <c r="P8" s="9"/>
      <c r="Q8" s="9"/>
      <c r="R8" s="10">
        <f t="shared" si="3"/>
        <v>434334.69</v>
      </c>
      <c r="S8" s="22">
        <f t="shared" si="1"/>
        <v>21066.309999999998</v>
      </c>
      <c r="T8" s="6"/>
      <c r="W8" s="2"/>
      <c r="X8" s="2"/>
      <c r="Y8" s="2"/>
      <c r="Z8" s="2"/>
      <c r="AA8" s="2"/>
      <c r="AB8" s="2"/>
      <c r="AC8" s="2"/>
    </row>
    <row r="9" spans="1:30" ht="27.75" x14ac:dyDescent="0.3">
      <c r="A9" s="165"/>
      <c r="B9" s="175"/>
      <c r="C9" s="78" t="s">
        <v>10</v>
      </c>
      <c r="D9" s="20" t="s">
        <v>44</v>
      </c>
      <c r="E9" s="21">
        <v>425572</v>
      </c>
      <c r="F9" s="9">
        <v>128182.47</v>
      </c>
      <c r="G9" s="9">
        <v>104663.44</v>
      </c>
      <c r="H9" s="9">
        <v>192179.36</v>
      </c>
      <c r="I9" s="9"/>
      <c r="J9" s="9"/>
      <c r="K9" s="9"/>
      <c r="L9" s="9"/>
      <c r="M9" s="9"/>
      <c r="N9" s="9"/>
      <c r="O9" s="9"/>
      <c r="P9" s="9"/>
      <c r="Q9" s="9"/>
      <c r="R9" s="10">
        <f t="shared" si="3"/>
        <v>425025.27</v>
      </c>
      <c r="S9" s="22">
        <f t="shared" si="1"/>
        <v>546.72999999998137</v>
      </c>
      <c r="T9" s="6"/>
      <c r="W9" s="2"/>
      <c r="X9" s="2"/>
      <c r="Y9" s="2"/>
      <c r="Z9" s="2"/>
      <c r="AA9" s="2"/>
      <c r="AB9" s="2"/>
      <c r="AC9" s="2"/>
    </row>
    <row r="10" spans="1:30" ht="42" thickBot="1" x14ac:dyDescent="0.35">
      <c r="A10" s="165"/>
      <c r="B10" s="176"/>
      <c r="C10" s="79" t="s">
        <v>11</v>
      </c>
      <c r="D10" s="23" t="s">
        <v>45</v>
      </c>
      <c r="E10" s="24">
        <v>836115</v>
      </c>
      <c r="F10" s="14">
        <v>409885.24</v>
      </c>
      <c r="G10" s="14">
        <v>131941.68</v>
      </c>
      <c r="H10" s="14">
        <v>233122.31</v>
      </c>
      <c r="I10" s="14"/>
      <c r="J10" s="14"/>
      <c r="K10" s="14"/>
      <c r="L10" s="14"/>
      <c r="M10" s="14"/>
      <c r="N10" s="14"/>
      <c r="O10" s="14"/>
      <c r="P10" s="14"/>
      <c r="Q10" s="14"/>
      <c r="R10" s="15">
        <f t="shared" si="3"/>
        <v>774949.23</v>
      </c>
      <c r="S10" s="25">
        <f t="shared" si="1"/>
        <v>61165.770000000019</v>
      </c>
      <c r="T10" s="6"/>
      <c r="W10" s="2"/>
      <c r="X10" s="2"/>
      <c r="Y10" s="2"/>
      <c r="Z10" s="2"/>
      <c r="AA10" s="2"/>
      <c r="AB10" s="2"/>
      <c r="AC10" s="2"/>
    </row>
    <row r="11" spans="1:30" ht="41.25" x14ac:dyDescent="0.3">
      <c r="A11" s="165"/>
      <c r="B11" s="177" t="s">
        <v>12</v>
      </c>
      <c r="C11" s="80" t="s">
        <v>11</v>
      </c>
      <c r="D11" s="17" t="s">
        <v>45</v>
      </c>
      <c r="E11" s="3">
        <v>713832</v>
      </c>
      <c r="F11" s="18">
        <v>179523.51</v>
      </c>
      <c r="G11" s="18">
        <v>281972.61</v>
      </c>
      <c r="H11" s="18">
        <v>248280.85</v>
      </c>
      <c r="I11" s="18"/>
      <c r="J11" s="18"/>
      <c r="K11" s="18"/>
      <c r="L11" s="18"/>
      <c r="M11" s="18"/>
      <c r="N11" s="18"/>
      <c r="O11" s="18"/>
      <c r="P11" s="18"/>
      <c r="Q11" s="18"/>
      <c r="R11" s="19">
        <f t="shared" si="3"/>
        <v>709776.97</v>
      </c>
      <c r="S11" s="5">
        <f t="shared" si="1"/>
        <v>4055.0300000000279</v>
      </c>
      <c r="T11" s="6"/>
      <c r="W11" s="2"/>
      <c r="X11" s="2"/>
      <c r="Y11" s="2"/>
      <c r="Z11" s="2"/>
      <c r="AA11" s="2"/>
      <c r="AB11" s="2"/>
      <c r="AC11" s="2"/>
    </row>
    <row r="12" spans="1:30" ht="94.5" x14ac:dyDescent="0.3">
      <c r="A12" s="165"/>
      <c r="B12" s="178"/>
      <c r="C12" s="81" t="s">
        <v>4</v>
      </c>
      <c r="D12" s="20" t="s">
        <v>41</v>
      </c>
      <c r="E12" s="21">
        <v>1192031</v>
      </c>
      <c r="F12" s="9">
        <v>0</v>
      </c>
      <c r="G12" s="9">
        <v>240042.64</v>
      </c>
      <c r="H12" s="9">
        <v>0</v>
      </c>
      <c r="I12" s="9"/>
      <c r="J12" s="9"/>
      <c r="K12" s="9"/>
      <c r="L12" s="9"/>
      <c r="M12" s="9"/>
      <c r="N12" s="9"/>
      <c r="O12" s="9"/>
      <c r="P12" s="9"/>
      <c r="Q12" s="9"/>
      <c r="R12" s="10">
        <f t="shared" si="3"/>
        <v>240042.64</v>
      </c>
      <c r="S12" s="22">
        <f t="shared" si="1"/>
        <v>951988.36</v>
      </c>
      <c r="T12" s="6"/>
      <c r="W12" s="2"/>
      <c r="X12" s="2"/>
      <c r="Y12" s="2"/>
      <c r="Z12" s="2"/>
      <c r="AA12" s="2"/>
      <c r="AB12" s="2"/>
      <c r="AC12" s="2"/>
    </row>
    <row r="13" spans="1:30" ht="24.75" customHeight="1" x14ac:dyDescent="0.3">
      <c r="A13" s="165"/>
      <c r="B13" s="178"/>
      <c r="C13" s="81" t="s">
        <v>10</v>
      </c>
      <c r="D13" s="20" t="s">
        <v>44</v>
      </c>
      <c r="E13" s="21">
        <v>181619</v>
      </c>
      <c r="F13" s="9">
        <v>9611.51</v>
      </c>
      <c r="G13" s="9">
        <v>65907.5</v>
      </c>
      <c r="H13" s="9">
        <v>65907.5</v>
      </c>
      <c r="I13" s="9"/>
      <c r="J13" s="9"/>
      <c r="K13" s="9"/>
      <c r="L13" s="9"/>
      <c r="M13" s="9"/>
      <c r="N13" s="9"/>
      <c r="O13" s="9"/>
      <c r="P13" s="9"/>
      <c r="Q13" s="9"/>
      <c r="R13" s="10">
        <f t="shared" si="3"/>
        <v>141426.51</v>
      </c>
      <c r="S13" s="22">
        <f t="shared" si="1"/>
        <v>40192.489999999991</v>
      </c>
      <c r="T13" s="6"/>
      <c r="W13" s="2"/>
      <c r="X13" s="2"/>
      <c r="Y13" s="2"/>
      <c r="Z13" s="2"/>
      <c r="AA13" s="2"/>
      <c r="AB13" s="2"/>
      <c r="AC13" s="2"/>
    </row>
    <row r="14" spans="1:30" ht="41.25" thickBot="1" x14ac:dyDescent="0.35">
      <c r="A14" s="165"/>
      <c r="B14" s="179"/>
      <c r="C14" s="82" t="s">
        <v>9</v>
      </c>
      <c r="D14" s="26" t="s">
        <v>43</v>
      </c>
      <c r="E14" s="27">
        <v>132683</v>
      </c>
      <c r="F14" s="28">
        <v>32926.720000000001</v>
      </c>
      <c r="G14" s="28">
        <v>65853.440000000002</v>
      </c>
      <c r="H14" s="28">
        <v>24279.42</v>
      </c>
      <c r="I14" s="28"/>
      <c r="J14" s="28"/>
      <c r="K14" s="28"/>
      <c r="L14" s="28"/>
      <c r="M14" s="28"/>
      <c r="N14" s="28"/>
      <c r="O14" s="28"/>
      <c r="P14" s="28"/>
      <c r="Q14" s="28"/>
      <c r="R14" s="29">
        <f t="shared" si="3"/>
        <v>123059.58</v>
      </c>
      <c r="S14" s="30">
        <f t="shared" si="1"/>
        <v>9623.4199999999983</v>
      </c>
      <c r="T14" s="6"/>
      <c r="W14" s="2"/>
      <c r="X14" s="2"/>
      <c r="Y14" s="2"/>
      <c r="Z14" s="2"/>
      <c r="AA14" s="2"/>
      <c r="AB14" s="2"/>
      <c r="AC14" s="2"/>
    </row>
    <row r="15" spans="1:30" ht="45.75" customHeight="1" x14ac:dyDescent="0.3">
      <c r="A15" s="165"/>
      <c r="B15" s="174" t="s">
        <v>13</v>
      </c>
      <c r="C15" s="83" t="s">
        <v>14</v>
      </c>
      <c r="D15" s="35" t="s">
        <v>46</v>
      </c>
      <c r="E15" s="3">
        <v>3429120</v>
      </c>
      <c r="F15" s="18">
        <v>946560</v>
      </c>
      <c r="G15" s="18">
        <v>917120</v>
      </c>
      <c r="H15" s="18">
        <v>1143040</v>
      </c>
      <c r="I15" s="18"/>
      <c r="J15" s="18"/>
      <c r="K15" s="18"/>
      <c r="L15" s="18"/>
      <c r="M15" s="18"/>
      <c r="N15" s="18"/>
      <c r="O15" s="18"/>
      <c r="P15" s="18"/>
      <c r="Q15" s="18"/>
      <c r="R15" s="19">
        <f t="shared" si="3"/>
        <v>3006720</v>
      </c>
      <c r="S15" s="5">
        <f t="shared" si="1"/>
        <v>422400</v>
      </c>
      <c r="T15" s="12"/>
      <c r="W15" s="2"/>
      <c r="X15" s="2"/>
      <c r="Y15" s="2"/>
      <c r="Z15" s="2"/>
      <c r="AA15" s="2"/>
      <c r="AB15" s="2"/>
      <c r="AC15" s="2"/>
    </row>
    <row r="16" spans="1:30" ht="95.25" thickBot="1" x14ac:dyDescent="0.35">
      <c r="A16" s="166"/>
      <c r="B16" s="176"/>
      <c r="C16" s="84" t="s">
        <v>4</v>
      </c>
      <c r="D16" s="23" t="s">
        <v>41</v>
      </c>
      <c r="E16" s="24">
        <v>242880</v>
      </c>
      <c r="F16" s="14">
        <v>33280</v>
      </c>
      <c r="G16" s="14">
        <v>49280</v>
      </c>
      <c r="H16" s="14">
        <v>69440</v>
      </c>
      <c r="I16" s="14"/>
      <c r="J16" s="14"/>
      <c r="K16" s="14"/>
      <c r="L16" s="14"/>
      <c r="M16" s="14"/>
      <c r="N16" s="14"/>
      <c r="O16" s="14"/>
      <c r="P16" s="14"/>
      <c r="Q16" s="14"/>
      <c r="R16" s="15">
        <f t="shared" si="3"/>
        <v>152000</v>
      </c>
      <c r="S16" s="25">
        <f t="shared" si="1"/>
        <v>90880</v>
      </c>
      <c r="T16" s="12"/>
      <c r="W16" s="2"/>
      <c r="X16" s="2"/>
      <c r="Y16" s="2"/>
      <c r="Z16" s="2"/>
      <c r="AA16" s="2"/>
      <c r="AB16" s="2"/>
      <c r="AC16" s="2"/>
    </row>
    <row r="17" spans="1:29" ht="69" customHeight="1" thickBot="1" x14ac:dyDescent="0.35">
      <c r="A17" s="165" t="s">
        <v>70</v>
      </c>
      <c r="B17" s="96" t="s">
        <v>71</v>
      </c>
      <c r="C17" s="84" t="s">
        <v>4</v>
      </c>
      <c r="D17" s="23" t="s">
        <v>41</v>
      </c>
      <c r="E17" s="98">
        <v>383000</v>
      </c>
      <c r="F17" s="59">
        <v>0</v>
      </c>
      <c r="G17" s="59">
        <v>32429.51</v>
      </c>
      <c r="H17" s="59">
        <v>197951.94</v>
      </c>
      <c r="I17" s="59"/>
      <c r="J17" s="59"/>
      <c r="K17" s="59"/>
      <c r="L17" s="59"/>
      <c r="M17" s="59"/>
      <c r="N17" s="59"/>
      <c r="O17" s="59"/>
      <c r="P17" s="59"/>
      <c r="Q17" s="59"/>
      <c r="R17" s="60">
        <f t="shared" si="3"/>
        <v>230381.45</v>
      </c>
      <c r="S17" s="99">
        <f t="shared" si="1"/>
        <v>152618.54999999999</v>
      </c>
      <c r="T17" s="12"/>
      <c r="W17" s="2"/>
      <c r="X17" s="2"/>
      <c r="Y17" s="2"/>
      <c r="Z17" s="2"/>
      <c r="AA17" s="2"/>
      <c r="AB17" s="2"/>
      <c r="AC17" s="2"/>
    </row>
    <row r="18" spans="1:29" ht="69" customHeight="1" thickBot="1" x14ac:dyDescent="0.35">
      <c r="A18" s="166"/>
      <c r="B18" s="97" t="s">
        <v>72</v>
      </c>
      <c r="C18" s="84" t="s">
        <v>4</v>
      </c>
      <c r="D18" s="23" t="s">
        <v>41</v>
      </c>
      <c r="E18" s="98">
        <v>132600</v>
      </c>
      <c r="F18" s="59">
        <v>0</v>
      </c>
      <c r="G18" s="59">
        <v>62599.99</v>
      </c>
      <c r="H18" s="59"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60">
        <f t="shared" si="3"/>
        <v>62599.99</v>
      </c>
      <c r="S18" s="99">
        <f t="shared" si="1"/>
        <v>70000.010000000009</v>
      </c>
      <c r="T18" s="12"/>
      <c r="W18" s="2"/>
      <c r="X18" s="2"/>
      <c r="Y18" s="2"/>
      <c r="Z18" s="2"/>
      <c r="AA18" s="2"/>
      <c r="AB18" s="2"/>
      <c r="AC18" s="2"/>
    </row>
    <row r="19" spans="1:29" ht="85.5" customHeight="1" thickBot="1" x14ac:dyDescent="0.35">
      <c r="A19" s="95" t="s">
        <v>47</v>
      </c>
      <c r="B19" s="65" t="s">
        <v>15</v>
      </c>
      <c r="C19" s="85" t="s">
        <v>4</v>
      </c>
      <c r="D19" s="36" t="s">
        <v>41</v>
      </c>
      <c r="E19" s="31">
        <v>6000</v>
      </c>
      <c r="F19" s="32">
        <v>0</v>
      </c>
      <c r="G19" s="32">
        <v>2985.46</v>
      </c>
      <c r="H19" s="32"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3">
        <f t="shared" si="3"/>
        <v>2985.46</v>
      </c>
      <c r="S19" s="34">
        <f t="shared" si="1"/>
        <v>3014.54</v>
      </c>
      <c r="T19" s="12"/>
      <c r="U19" s="2"/>
      <c r="V19" s="2"/>
      <c r="W19" s="2"/>
      <c r="X19" s="2"/>
      <c r="Y19" s="2"/>
      <c r="Z19" s="2"/>
      <c r="AA19" s="2"/>
      <c r="AB19" s="2"/>
      <c r="AC19" s="2"/>
    </row>
    <row r="20" spans="1:29" ht="60.75" customHeight="1" x14ac:dyDescent="0.3">
      <c r="A20" s="142" t="s">
        <v>48</v>
      </c>
      <c r="B20" s="66" t="s">
        <v>16</v>
      </c>
      <c r="C20" s="157" t="s">
        <v>4</v>
      </c>
      <c r="D20" s="160" t="s">
        <v>41</v>
      </c>
      <c r="E20" s="3">
        <f>SUM(E21:E24)</f>
        <v>1102000</v>
      </c>
      <c r="F20" s="4">
        <f t="shared" ref="F20:P20" si="4">SUM(F21:F24)</f>
        <v>0</v>
      </c>
      <c r="G20" s="4">
        <f t="shared" si="4"/>
        <v>580470.38</v>
      </c>
      <c r="H20" s="4">
        <f t="shared" si="4"/>
        <v>358689.85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 t="shared" si="4"/>
        <v>0</v>
      </c>
      <c r="N20" s="4">
        <f t="shared" si="4"/>
        <v>0</v>
      </c>
      <c r="O20" s="4">
        <f t="shared" si="4"/>
        <v>0</v>
      </c>
      <c r="P20" s="4">
        <f t="shared" si="4"/>
        <v>0</v>
      </c>
      <c r="Q20" s="4">
        <f>SUM(Q21:Q24)</f>
        <v>0</v>
      </c>
      <c r="R20" s="4">
        <f t="shared" ref="R20" si="5">SUM(R21:R24)</f>
        <v>939160.23</v>
      </c>
      <c r="S20" s="5">
        <f t="shared" si="1"/>
        <v>162839.77000000002</v>
      </c>
      <c r="T20" s="6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3">
      <c r="A21" s="152"/>
      <c r="B21" s="67" t="s">
        <v>17</v>
      </c>
      <c r="C21" s="158"/>
      <c r="D21" s="161"/>
      <c r="E21" s="8">
        <v>228000</v>
      </c>
      <c r="F21" s="9">
        <v>0</v>
      </c>
      <c r="G21" s="9">
        <v>151042.79</v>
      </c>
      <c r="H21" s="9">
        <v>75633.429999999993</v>
      </c>
      <c r="I21" s="9"/>
      <c r="J21" s="9"/>
      <c r="K21" s="9"/>
      <c r="L21" s="9"/>
      <c r="M21" s="9"/>
      <c r="N21" s="9"/>
      <c r="O21" s="9"/>
      <c r="P21" s="9"/>
      <c r="Q21" s="9"/>
      <c r="R21" s="10">
        <f>SUM(F21:Q21)</f>
        <v>226676.22</v>
      </c>
      <c r="S21" s="11">
        <f t="shared" si="1"/>
        <v>1323.7799999999988</v>
      </c>
      <c r="T21" s="6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3">
      <c r="A22" s="152"/>
      <c r="B22" s="67" t="s">
        <v>18</v>
      </c>
      <c r="C22" s="158"/>
      <c r="D22" s="161"/>
      <c r="E22" s="8">
        <v>528000</v>
      </c>
      <c r="F22" s="9">
        <v>0</v>
      </c>
      <c r="G22" s="9">
        <v>351161.19</v>
      </c>
      <c r="H22" s="9">
        <v>175335.56</v>
      </c>
      <c r="I22" s="9"/>
      <c r="J22" s="9"/>
      <c r="K22" s="9"/>
      <c r="L22" s="9"/>
      <c r="M22" s="9"/>
      <c r="N22" s="9"/>
      <c r="O22" s="9"/>
      <c r="P22" s="9"/>
      <c r="Q22" s="9"/>
      <c r="R22" s="10">
        <f>SUM(F22:Q22)</f>
        <v>526496.75</v>
      </c>
      <c r="S22" s="11">
        <f t="shared" si="1"/>
        <v>1503.25</v>
      </c>
      <c r="T22" s="6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3">
      <c r="A23" s="152"/>
      <c r="B23" s="68" t="s">
        <v>19</v>
      </c>
      <c r="C23" s="159"/>
      <c r="D23" s="161"/>
      <c r="E23" s="8">
        <v>280000</v>
      </c>
      <c r="F23" s="9">
        <v>0</v>
      </c>
      <c r="G23" s="9">
        <v>78266.399999999994</v>
      </c>
      <c r="H23" s="9">
        <v>43802.83</v>
      </c>
      <c r="I23" s="9"/>
      <c r="J23" s="9"/>
      <c r="K23" s="9"/>
      <c r="L23" s="9"/>
      <c r="M23" s="9"/>
      <c r="N23" s="9"/>
      <c r="O23" s="9"/>
      <c r="P23" s="9"/>
      <c r="Q23" s="9"/>
      <c r="R23" s="10">
        <f>SUM(F23:Q23)</f>
        <v>122069.23</v>
      </c>
      <c r="S23" s="11">
        <f t="shared" si="1"/>
        <v>157930.77000000002</v>
      </c>
      <c r="T23" s="6"/>
      <c r="U23" s="2"/>
      <c r="V23" s="2"/>
      <c r="W23" s="2"/>
      <c r="X23" s="2"/>
      <c r="Y23" s="2"/>
      <c r="Z23" s="2"/>
      <c r="AA23" s="2"/>
      <c r="AB23" s="2"/>
      <c r="AC23" s="2"/>
    </row>
    <row r="24" spans="1:29" ht="18" customHeight="1" thickBot="1" x14ac:dyDescent="0.35">
      <c r="A24" s="152"/>
      <c r="B24" s="68" t="s">
        <v>20</v>
      </c>
      <c r="C24" s="159"/>
      <c r="D24" s="162"/>
      <c r="E24" s="13">
        <v>66000</v>
      </c>
      <c r="F24" s="14">
        <v>0</v>
      </c>
      <c r="G24" s="14">
        <v>0</v>
      </c>
      <c r="H24" s="14">
        <v>63918.03</v>
      </c>
      <c r="I24" s="14"/>
      <c r="J24" s="14"/>
      <c r="K24" s="14"/>
      <c r="L24" s="14"/>
      <c r="M24" s="14"/>
      <c r="N24" s="14"/>
      <c r="O24" s="14"/>
      <c r="P24" s="14"/>
      <c r="Q24" s="14"/>
      <c r="R24" s="15">
        <f>SUM(F24:Q24)</f>
        <v>63918.03</v>
      </c>
      <c r="S24" s="16">
        <f t="shared" si="1"/>
        <v>2081.9700000000012</v>
      </c>
      <c r="T24" s="6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3">
      <c r="A25" s="142" t="s">
        <v>49</v>
      </c>
      <c r="B25" s="69" t="s">
        <v>68</v>
      </c>
      <c r="C25" s="163" t="s">
        <v>4</v>
      </c>
      <c r="D25" s="160" t="s">
        <v>41</v>
      </c>
      <c r="E25" s="3">
        <f t="shared" ref="E25:S25" si="6">SUM(E26:E32)</f>
        <v>1129100</v>
      </c>
      <c r="F25" s="4">
        <f t="shared" si="6"/>
        <v>103952.65</v>
      </c>
      <c r="G25" s="4">
        <f t="shared" si="6"/>
        <v>261877.85000000003</v>
      </c>
      <c r="H25" s="4">
        <f t="shared" si="6"/>
        <v>462275.38</v>
      </c>
      <c r="I25" s="4">
        <f t="shared" si="6"/>
        <v>0</v>
      </c>
      <c r="J25" s="4">
        <f t="shared" si="6"/>
        <v>0</v>
      </c>
      <c r="K25" s="4">
        <f t="shared" si="6"/>
        <v>0</v>
      </c>
      <c r="L25" s="4">
        <f t="shared" si="6"/>
        <v>0</v>
      </c>
      <c r="M25" s="4">
        <f t="shared" si="6"/>
        <v>0</v>
      </c>
      <c r="N25" s="4">
        <f t="shared" si="6"/>
        <v>0</v>
      </c>
      <c r="O25" s="4">
        <f t="shared" si="6"/>
        <v>0</v>
      </c>
      <c r="P25" s="4">
        <f t="shared" si="6"/>
        <v>0</v>
      </c>
      <c r="Q25" s="4">
        <f t="shared" si="6"/>
        <v>0</v>
      </c>
      <c r="R25" s="4">
        <f t="shared" si="6"/>
        <v>828105.88</v>
      </c>
      <c r="S25" s="57">
        <f t="shared" si="6"/>
        <v>300994.12</v>
      </c>
      <c r="T25" s="6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 x14ac:dyDescent="0.3">
      <c r="A26" s="152"/>
      <c r="B26" s="70" t="s">
        <v>21</v>
      </c>
      <c r="C26" s="154"/>
      <c r="D26" s="161"/>
      <c r="E26" s="21">
        <v>294000</v>
      </c>
      <c r="F26" s="9">
        <v>0</v>
      </c>
      <c r="G26" s="9">
        <v>89910.39</v>
      </c>
      <c r="H26" s="9">
        <v>89910.399999999994</v>
      </c>
      <c r="I26" s="9"/>
      <c r="J26" s="9"/>
      <c r="K26" s="9"/>
      <c r="L26" s="9"/>
      <c r="M26" s="9"/>
      <c r="N26" s="9"/>
      <c r="O26" s="9"/>
      <c r="P26" s="9"/>
      <c r="Q26" s="9"/>
      <c r="R26" s="10">
        <f t="shared" ref="R26:R36" si="7">SUM(F26:Q26)</f>
        <v>179820.78999999998</v>
      </c>
      <c r="S26" s="11">
        <f t="shared" ref="S26:S36" si="8">E26-R26</f>
        <v>114179.21000000002</v>
      </c>
      <c r="T26" s="6"/>
      <c r="U26" s="2"/>
      <c r="V26" s="2"/>
      <c r="W26" s="2"/>
      <c r="X26" s="2"/>
      <c r="Y26" s="2"/>
      <c r="Z26" s="2"/>
      <c r="AA26" s="2"/>
      <c r="AB26" s="2"/>
      <c r="AC26" s="2"/>
    </row>
    <row r="27" spans="1:29" ht="58.5" customHeight="1" x14ac:dyDescent="0.3">
      <c r="A27" s="152"/>
      <c r="B27" s="70" t="s">
        <v>22</v>
      </c>
      <c r="C27" s="154"/>
      <c r="D27" s="161"/>
      <c r="E27" s="21">
        <v>518000</v>
      </c>
      <c r="F27" s="9">
        <v>0</v>
      </c>
      <c r="G27" s="9">
        <v>157455.20000000001</v>
      </c>
      <c r="H27" s="9">
        <v>357852.72</v>
      </c>
      <c r="I27" s="9"/>
      <c r="J27" s="9"/>
      <c r="K27" s="9"/>
      <c r="L27" s="9"/>
      <c r="M27" s="9"/>
      <c r="N27" s="9"/>
      <c r="O27" s="9"/>
      <c r="P27" s="9"/>
      <c r="Q27" s="9"/>
      <c r="R27" s="10">
        <f t="shared" si="7"/>
        <v>515307.92</v>
      </c>
      <c r="S27" s="11">
        <f t="shared" si="8"/>
        <v>2692.0800000000163</v>
      </c>
      <c r="T27" s="6"/>
      <c r="U27" s="2"/>
      <c r="V27" s="2"/>
      <c r="W27" s="2"/>
      <c r="X27" s="2"/>
      <c r="Y27" s="2"/>
      <c r="Z27" s="2"/>
      <c r="AA27" s="2"/>
      <c r="AB27" s="2"/>
      <c r="AC27" s="2"/>
    </row>
    <row r="28" spans="1:29" ht="59.25" customHeight="1" x14ac:dyDescent="0.3">
      <c r="A28" s="152"/>
      <c r="B28" s="70" t="s">
        <v>23</v>
      </c>
      <c r="C28" s="154"/>
      <c r="D28" s="161"/>
      <c r="E28" s="21">
        <v>29100</v>
      </c>
      <c r="F28" s="9">
        <v>0</v>
      </c>
      <c r="G28" s="9">
        <v>14512.26</v>
      </c>
      <c r="H28" s="9">
        <v>14512.26</v>
      </c>
      <c r="I28" s="9"/>
      <c r="J28" s="9"/>
      <c r="K28" s="9"/>
      <c r="L28" s="9"/>
      <c r="M28" s="9"/>
      <c r="N28" s="9"/>
      <c r="O28" s="9"/>
      <c r="P28" s="9"/>
      <c r="Q28" s="9"/>
      <c r="R28" s="10">
        <f t="shared" si="7"/>
        <v>29024.52</v>
      </c>
      <c r="S28" s="11">
        <f t="shared" si="8"/>
        <v>75.479999999999563</v>
      </c>
      <c r="T28" s="6"/>
      <c r="U28" s="2"/>
      <c r="V28" s="2"/>
      <c r="W28" s="2"/>
      <c r="X28" s="2"/>
      <c r="Y28" s="2"/>
      <c r="Z28" s="2"/>
      <c r="AA28" s="2"/>
      <c r="AB28" s="2"/>
      <c r="AC28" s="2"/>
    </row>
    <row r="29" spans="1:29" ht="74.25" customHeight="1" x14ac:dyDescent="0.3">
      <c r="A29" s="152"/>
      <c r="B29" s="70" t="s">
        <v>66</v>
      </c>
      <c r="C29" s="154"/>
      <c r="D29" s="161"/>
      <c r="E29" s="21">
        <v>6000</v>
      </c>
      <c r="F29" s="9">
        <v>0</v>
      </c>
      <c r="G29" s="9">
        <v>0</v>
      </c>
      <c r="H29" s="9">
        <v>0</v>
      </c>
      <c r="I29" s="9"/>
      <c r="J29" s="9"/>
      <c r="K29" s="9"/>
      <c r="L29" s="9"/>
      <c r="M29" s="9"/>
      <c r="N29" s="9"/>
      <c r="O29" s="9"/>
      <c r="P29" s="9"/>
      <c r="Q29" s="9"/>
      <c r="R29" s="10">
        <f t="shared" si="7"/>
        <v>0</v>
      </c>
      <c r="S29" s="11">
        <f t="shared" si="8"/>
        <v>6000</v>
      </c>
      <c r="T29" s="6"/>
      <c r="U29" s="2"/>
      <c r="V29" s="2"/>
      <c r="W29" s="2"/>
      <c r="X29" s="2"/>
      <c r="Y29" s="2"/>
      <c r="Z29" s="2"/>
      <c r="AA29" s="2"/>
      <c r="AB29" s="2"/>
      <c r="AC29" s="2"/>
    </row>
    <row r="30" spans="1:29" ht="49.5" customHeight="1" x14ac:dyDescent="0.3">
      <c r="A30" s="152"/>
      <c r="B30" s="70" t="s">
        <v>65</v>
      </c>
      <c r="C30" s="154"/>
      <c r="D30" s="161"/>
      <c r="E30" s="21">
        <v>223000</v>
      </c>
      <c r="F30" s="9">
        <v>61795.37</v>
      </c>
      <c r="G30" s="9">
        <v>0</v>
      </c>
      <c r="H30" s="9">
        <v>0</v>
      </c>
      <c r="I30" s="9"/>
      <c r="J30" s="9"/>
      <c r="K30" s="9"/>
      <c r="L30" s="9"/>
      <c r="M30" s="9"/>
      <c r="N30" s="9"/>
      <c r="O30" s="9"/>
      <c r="P30" s="9"/>
      <c r="Q30" s="9"/>
      <c r="R30" s="10">
        <f t="shared" si="7"/>
        <v>61795.37</v>
      </c>
      <c r="S30" s="11">
        <f t="shared" si="8"/>
        <v>161204.63</v>
      </c>
      <c r="T30" s="6"/>
      <c r="U30" s="2"/>
      <c r="V30" s="2"/>
      <c r="W30" s="2"/>
      <c r="X30" s="2"/>
      <c r="Y30" s="2"/>
      <c r="Z30" s="2"/>
      <c r="AA30" s="2"/>
      <c r="AB30" s="2"/>
      <c r="AC30" s="2"/>
    </row>
    <row r="31" spans="1:29" ht="40.5" customHeight="1" x14ac:dyDescent="0.3">
      <c r="A31" s="152"/>
      <c r="B31" s="70" t="s">
        <v>67</v>
      </c>
      <c r="C31" s="154"/>
      <c r="D31" s="161"/>
      <c r="E31" s="21">
        <v>59000</v>
      </c>
      <c r="F31" s="9">
        <v>42157.279999999999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9"/>
      <c r="P31" s="9"/>
      <c r="Q31" s="9"/>
      <c r="R31" s="10">
        <f t="shared" si="7"/>
        <v>42157.279999999999</v>
      </c>
      <c r="S31" s="11">
        <f t="shared" si="8"/>
        <v>16842.72</v>
      </c>
      <c r="T31" s="6"/>
      <c r="U31" s="2"/>
      <c r="V31" s="2"/>
      <c r="W31" s="2"/>
      <c r="X31" s="2"/>
      <c r="Y31" s="2"/>
      <c r="Z31" s="2"/>
      <c r="AA31" s="2"/>
      <c r="AB31" s="2"/>
      <c r="AC31" s="2"/>
    </row>
    <row r="32" spans="1:29" ht="54" customHeight="1" thickBot="1" x14ac:dyDescent="0.35">
      <c r="A32" s="152"/>
      <c r="B32" s="71" t="s">
        <v>64</v>
      </c>
      <c r="C32" s="164"/>
      <c r="D32" s="162"/>
      <c r="E32" s="27">
        <v>0</v>
      </c>
      <c r="F32" s="28">
        <v>0</v>
      </c>
      <c r="G32" s="28">
        <v>0</v>
      </c>
      <c r="H32" s="28">
        <v>0</v>
      </c>
      <c r="I32" s="28"/>
      <c r="J32" s="28"/>
      <c r="K32" s="28"/>
      <c r="L32" s="28"/>
      <c r="M32" s="28"/>
      <c r="N32" s="28"/>
      <c r="O32" s="28"/>
      <c r="P32" s="28"/>
      <c r="Q32" s="28"/>
      <c r="R32" s="29">
        <f t="shared" si="7"/>
        <v>0</v>
      </c>
      <c r="S32" s="37">
        <f t="shared" si="8"/>
        <v>0</v>
      </c>
      <c r="T32" s="6"/>
      <c r="U32" s="2"/>
      <c r="V32" s="2"/>
      <c r="W32" s="2"/>
      <c r="X32" s="2"/>
      <c r="Y32" s="2"/>
      <c r="Z32" s="2"/>
      <c r="AA32" s="2"/>
      <c r="AB32" s="2"/>
      <c r="AC32" s="2"/>
    </row>
    <row r="33" spans="1:29" ht="61.5" customHeight="1" thickBot="1" x14ac:dyDescent="0.35">
      <c r="A33" s="94"/>
      <c r="B33" s="72" t="s">
        <v>69</v>
      </c>
      <c r="C33" s="86" t="s">
        <v>4</v>
      </c>
      <c r="D33" s="38" t="s">
        <v>41</v>
      </c>
      <c r="E33" s="58">
        <v>129000</v>
      </c>
      <c r="F33" s="59">
        <v>0</v>
      </c>
      <c r="G33" s="59">
        <v>66054.740000000005</v>
      </c>
      <c r="H33" s="59">
        <v>62165.57</v>
      </c>
      <c r="I33" s="59"/>
      <c r="J33" s="59"/>
      <c r="K33" s="59"/>
      <c r="L33" s="59"/>
      <c r="M33" s="59"/>
      <c r="N33" s="59"/>
      <c r="O33" s="59"/>
      <c r="P33" s="59"/>
      <c r="Q33" s="59"/>
      <c r="R33" s="60">
        <f t="shared" si="7"/>
        <v>128220.31</v>
      </c>
      <c r="S33" s="61">
        <f t="shared" si="8"/>
        <v>779.69000000000233</v>
      </c>
      <c r="T33" s="6"/>
      <c r="U33" s="2"/>
      <c r="V33" s="2"/>
      <c r="W33" s="2"/>
      <c r="X33" s="2"/>
      <c r="Y33" s="2"/>
      <c r="Z33" s="2"/>
      <c r="AA33" s="2"/>
      <c r="AB33" s="2"/>
      <c r="AC33" s="2"/>
    </row>
    <row r="34" spans="1:29" ht="96" thickBot="1" x14ac:dyDescent="0.35">
      <c r="A34" s="95" t="s">
        <v>50</v>
      </c>
      <c r="B34" s="115" t="s">
        <v>24</v>
      </c>
      <c r="C34" s="86" t="s">
        <v>4</v>
      </c>
      <c r="D34" s="38" t="s">
        <v>41</v>
      </c>
      <c r="E34" s="39">
        <v>3000</v>
      </c>
      <c r="F34" s="40">
        <v>0</v>
      </c>
      <c r="G34" s="40">
        <v>1979.5</v>
      </c>
      <c r="H34" s="40">
        <v>0</v>
      </c>
      <c r="I34" s="40"/>
      <c r="J34" s="40"/>
      <c r="K34" s="40"/>
      <c r="L34" s="40"/>
      <c r="M34" s="40"/>
      <c r="N34" s="40"/>
      <c r="O34" s="40"/>
      <c r="P34" s="40"/>
      <c r="Q34" s="40"/>
      <c r="R34" s="41">
        <f t="shared" si="7"/>
        <v>1979.5</v>
      </c>
      <c r="S34" s="42">
        <f t="shared" si="8"/>
        <v>1020.5</v>
      </c>
      <c r="T34" s="6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3">
      <c r="A35" s="142" t="s">
        <v>51</v>
      </c>
      <c r="B35" s="73" t="s">
        <v>25</v>
      </c>
      <c r="C35" s="144" t="s">
        <v>4</v>
      </c>
      <c r="D35" s="145" t="s">
        <v>41</v>
      </c>
      <c r="E35" s="43">
        <v>435000</v>
      </c>
      <c r="F35" s="18">
        <v>144294.20000000001</v>
      </c>
      <c r="G35" s="18">
        <v>144686.6</v>
      </c>
      <c r="H35" s="18">
        <v>145972.79999999999</v>
      </c>
      <c r="I35" s="18"/>
      <c r="J35" s="18"/>
      <c r="K35" s="18"/>
      <c r="L35" s="18"/>
      <c r="M35" s="18"/>
      <c r="N35" s="18"/>
      <c r="O35" s="18"/>
      <c r="P35" s="18"/>
      <c r="Q35" s="18"/>
      <c r="R35" s="44">
        <f t="shared" si="7"/>
        <v>434953.60000000003</v>
      </c>
      <c r="S35" s="5">
        <f t="shared" si="8"/>
        <v>46.399999999965075</v>
      </c>
      <c r="T35" s="6"/>
      <c r="U35" s="2"/>
      <c r="V35" s="2"/>
      <c r="W35" s="2"/>
      <c r="X35" s="2"/>
      <c r="Y35" s="2"/>
      <c r="Z35" s="2"/>
      <c r="AA35" s="2"/>
      <c r="AB35" s="2"/>
      <c r="AC35" s="2"/>
    </row>
    <row r="36" spans="1:29" ht="38.25" customHeight="1" thickBot="1" x14ac:dyDescent="0.35">
      <c r="A36" s="143"/>
      <c r="B36" s="74" t="s">
        <v>26</v>
      </c>
      <c r="C36" s="140"/>
      <c r="D36" s="146"/>
      <c r="E36" s="45">
        <v>3000</v>
      </c>
      <c r="F36" s="28">
        <v>926.5</v>
      </c>
      <c r="G36" s="28">
        <v>0</v>
      </c>
      <c r="H36" s="28">
        <v>1417</v>
      </c>
      <c r="I36" s="28"/>
      <c r="J36" s="28"/>
      <c r="K36" s="28"/>
      <c r="L36" s="28"/>
      <c r="M36" s="28"/>
      <c r="N36" s="28"/>
      <c r="O36" s="28"/>
      <c r="P36" s="28"/>
      <c r="Q36" s="28"/>
      <c r="R36" s="29">
        <f t="shared" si="7"/>
        <v>2343.5</v>
      </c>
      <c r="S36" s="30">
        <f t="shared" si="8"/>
        <v>656.5</v>
      </c>
      <c r="T36" s="6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3">
      <c r="A37" s="87"/>
      <c r="B37" s="75"/>
      <c r="C37" s="87"/>
      <c r="D37" s="46"/>
      <c r="E37" s="3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6"/>
      <c r="S37" s="6"/>
      <c r="T37" s="6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3">
      <c r="A38" s="87"/>
      <c r="B38" s="75"/>
      <c r="C38" s="87"/>
      <c r="D38" s="46"/>
      <c r="E38" s="3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6"/>
      <c r="T38" s="6"/>
      <c r="U38" s="2"/>
      <c r="V38" s="2"/>
      <c r="W38" s="2"/>
      <c r="X38" s="2"/>
      <c r="Y38" s="2"/>
      <c r="Z38" s="2"/>
      <c r="AA38" s="2"/>
      <c r="AB38" s="2"/>
      <c r="AC38" s="2"/>
    </row>
    <row r="39" spans="1:29" ht="66.75" customHeight="1" thickBot="1" x14ac:dyDescent="0.35">
      <c r="A39" s="87"/>
      <c r="B39" s="75"/>
      <c r="C39" s="75"/>
      <c r="D39" s="47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29.25" customHeight="1" thickBot="1" x14ac:dyDescent="0.35">
      <c r="A40" s="147" t="s">
        <v>52</v>
      </c>
      <c r="B40" s="148"/>
      <c r="C40" s="151" t="s">
        <v>2</v>
      </c>
      <c r="D40" s="153" t="s">
        <v>27</v>
      </c>
      <c r="E40" s="134" t="s">
        <v>78</v>
      </c>
      <c r="F40" s="155" t="s">
        <v>77</v>
      </c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00"/>
      <c r="W40" s="132" t="s">
        <v>79</v>
      </c>
      <c r="Y40" s="51"/>
      <c r="Z40" s="52"/>
    </row>
    <row r="41" spans="1:29" ht="70.5" customHeight="1" thickBot="1" x14ac:dyDescent="0.35">
      <c r="A41" s="149"/>
      <c r="B41" s="150"/>
      <c r="C41" s="152"/>
      <c r="D41" s="154"/>
      <c r="E41" s="135"/>
      <c r="F41" s="53" t="s">
        <v>28</v>
      </c>
      <c r="G41" s="54" t="s">
        <v>29</v>
      </c>
      <c r="H41" s="54" t="s">
        <v>30</v>
      </c>
      <c r="I41" s="54" t="s">
        <v>31</v>
      </c>
      <c r="J41" s="54" t="s">
        <v>32</v>
      </c>
      <c r="K41" s="54" t="s">
        <v>33</v>
      </c>
      <c r="L41" s="54" t="s">
        <v>34</v>
      </c>
      <c r="M41" s="54" t="s">
        <v>35</v>
      </c>
      <c r="N41" s="54" t="s">
        <v>36</v>
      </c>
      <c r="O41" s="110" t="s">
        <v>73</v>
      </c>
      <c r="P41" s="54" t="s">
        <v>37</v>
      </c>
      <c r="Q41" s="54" t="s">
        <v>38</v>
      </c>
      <c r="R41" s="54" t="s">
        <v>39</v>
      </c>
      <c r="S41" s="110" t="s">
        <v>75</v>
      </c>
      <c r="T41" s="110" t="s">
        <v>74</v>
      </c>
      <c r="U41" s="110" t="s">
        <v>76</v>
      </c>
      <c r="V41" s="55" t="s">
        <v>80</v>
      </c>
      <c r="W41" s="133"/>
    </row>
    <row r="42" spans="1:29" s="76" customFormat="1" ht="94.5" x14ac:dyDescent="0.25">
      <c r="A42" s="136" t="s">
        <v>53</v>
      </c>
      <c r="B42" s="137"/>
      <c r="C42" s="103" t="s">
        <v>4</v>
      </c>
      <c r="D42" s="106" t="s">
        <v>54</v>
      </c>
      <c r="E42" s="122">
        <v>1610982</v>
      </c>
      <c r="F42" s="116">
        <v>485172</v>
      </c>
      <c r="G42" s="117">
        <v>446694.62</v>
      </c>
      <c r="H42" s="117">
        <v>510619</v>
      </c>
      <c r="I42" s="108"/>
      <c r="J42" s="108"/>
      <c r="K42" s="108"/>
      <c r="L42" s="108"/>
      <c r="M42" s="108"/>
      <c r="N42" s="108"/>
      <c r="O42" s="111"/>
      <c r="P42" s="108"/>
      <c r="Q42" s="108"/>
      <c r="R42" s="108"/>
      <c r="S42" s="111"/>
      <c r="T42" s="111"/>
      <c r="U42" s="111"/>
      <c r="V42" s="109">
        <f>SUM(F42:U42)</f>
        <v>1442485.62</v>
      </c>
      <c r="W42" s="118">
        <f>E42-V42</f>
        <v>168496.37999999989</v>
      </c>
      <c r="Y42" s="93"/>
    </row>
    <row r="43" spans="1:29" s="76" customFormat="1" ht="40.5" x14ac:dyDescent="0.25">
      <c r="A43" s="138"/>
      <c r="B43" s="139"/>
      <c r="C43" s="104" t="s">
        <v>55</v>
      </c>
      <c r="D43" s="107" t="s">
        <v>56</v>
      </c>
      <c r="E43" s="123">
        <v>4238793</v>
      </c>
      <c r="F43" s="129">
        <v>1288950</v>
      </c>
      <c r="G43" s="125">
        <v>1162797</v>
      </c>
      <c r="H43" s="125">
        <v>1309185</v>
      </c>
      <c r="I43" s="101"/>
      <c r="J43" s="101"/>
      <c r="K43" s="101"/>
      <c r="L43" s="101"/>
      <c r="M43" s="101"/>
      <c r="N43" s="101"/>
      <c r="O43" s="112"/>
      <c r="P43" s="101"/>
      <c r="Q43" s="101"/>
      <c r="R43" s="101"/>
      <c r="S43" s="112"/>
      <c r="T43" s="112"/>
      <c r="U43" s="112"/>
      <c r="V43" s="102">
        <f t="shared" ref="V43:V46" si="9">SUM(F43:U43)</f>
        <v>3760932</v>
      </c>
      <c r="W43" s="119">
        <f t="shared" ref="W43:W46" si="10">E43-V43</f>
        <v>477861</v>
      </c>
      <c r="X43" s="93"/>
      <c r="Y43" s="93"/>
    </row>
    <row r="44" spans="1:29" s="76" customFormat="1" ht="40.5" x14ac:dyDescent="0.25">
      <c r="A44" s="138"/>
      <c r="B44" s="139"/>
      <c r="C44" s="104" t="s">
        <v>57</v>
      </c>
      <c r="D44" s="107" t="s">
        <v>58</v>
      </c>
      <c r="E44" s="123">
        <v>1134642</v>
      </c>
      <c r="F44" s="129">
        <v>336012</v>
      </c>
      <c r="G44" s="125">
        <v>328980</v>
      </c>
      <c r="H44" s="125">
        <v>385230</v>
      </c>
      <c r="I44" s="101"/>
      <c r="J44" s="101"/>
      <c r="K44" s="101"/>
      <c r="L44" s="101"/>
      <c r="M44" s="101"/>
      <c r="N44" s="101"/>
      <c r="O44" s="112"/>
      <c r="P44" s="101"/>
      <c r="Q44" s="101"/>
      <c r="R44" s="101"/>
      <c r="S44" s="112"/>
      <c r="T44" s="112"/>
      <c r="U44" s="112"/>
      <c r="V44" s="102">
        <f t="shared" si="9"/>
        <v>1050222</v>
      </c>
      <c r="W44" s="119">
        <f t="shared" si="10"/>
        <v>84420</v>
      </c>
      <c r="X44" s="93"/>
      <c r="Y44" s="93"/>
    </row>
    <row r="45" spans="1:29" s="76" customFormat="1" ht="27" x14ac:dyDescent="0.25">
      <c r="A45" s="138"/>
      <c r="B45" s="139"/>
      <c r="C45" s="104" t="s">
        <v>59</v>
      </c>
      <c r="D45" s="107" t="s">
        <v>60</v>
      </c>
      <c r="E45" s="123">
        <v>2244210</v>
      </c>
      <c r="F45" s="129">
        <v>707528</v>
      </c>
      <c r="G45" s="125">
        <v>653783</v>
      </c>
      <c r="H45" s="125">
        <v>750614</v>
      </c>
      <c r="I45" s="101"/>
      <c r="J45" s="101"/>
      <c r="K45" s="101"/>
      <c r="L45" s="101"/>
      <c r="M45" s="101"/>
      <c r="N45" s="101"/>
      <c r="O45" s="112"/>
      <c r="P45" s="101"/>
      <c r="Q45" s="101"/>
      <c r="R45" s="101"/>
      <c r="S45" s="112"/>
      <c r="T45" s="112"/>
      <c r="U45" s="112"/>
      <c r="V45" s="102">
        <f t="shared" si="9"/>
        <v>2111925</v>
      </c>
      <c r="W45" s="119">
        <f t="shared" si="10"/>
        <v>132285</v>
      </c>
      <c r="X45" s="93"/>
      <c r="Y45" s="93"/>
    </row>
    <row r="46" spans="1:29" s="76" customFormat="1" ht="41.25" thickBot="1" x14ac:dyDescent="0.3">
      <c r="A46" s="140"/>
      <c r="B46" s="141"/>
      <c r="C46" s="105" t="s">
        <v>61</v>
      </c>
      <c r="D46" s="84" t="s">
        <v>62</v>
      </c>
      <c r="E46" s="124">
        <v>1597167</v>
      </c>
      <c r="F46" s="130">
        <v>445995</v>
      </c>
      <c r="G46" s="131">
        <v>401676</v>
      </c>
      <c r="H46" s="131">
        <v>450483</v>
      </c>
      <c r="I46" s="126"/>
      <c r="J46" s="126"/>
      <c r="K46" s="126"/>
      <c r="L46" s="126"/>
      <c r="M46" s="126"/>
      <c r="N46" s="126"/>
      <c r="O46" s="127"/>
      <c r="P46" s="126"/>
      <c r="Q46" s="126"/>
      <c r="R46" s="126"/>
      <c r="S46" s="127"/>
      <c r="T46" s="127"/>
      <c r="U46" s="127"/>
      <c r="V46" s="128">
        <f t="shared" si="9"/>
        <v>1298154</v>
      </c>
      <c r="W46" s="120">
        <f t="shared" si="10"/>
        <v>299013</v>
      </c>
      <c r="X46" s="93"/>
      <c r="Y46" s="93"/>
    </row>
    <row r="47" spans="1:29" ht="45" customHeight="1" thickBot="1" x14ac:dyDescent="0.35">
      <c r="E47" s="113">
        <f>SUM(E42:E46)</f>
        <v>10825794</v>
      </c>
      <c r="F47" s="121">
        <f t="shared" ref="F47:W47" si="11">SUM(F42:F46)</f>
        <v>3263657</v>
      </c>
      <c r="G47" s="121">
        <f t="shared" si="11"/>
        <v>2993930.62</v>
      </c>
      <c r="H47" s="121">
        <f t="shared" si="11"/>
        <v>3406131</v>
      </c>
      <c r="I47" s="121">
        <f t="shared" si="11"/>
        <v>0</v>
      </c>
      <c r="J47" s="121">
        <f t="shared" si="11"/>
        <v>0</v>
      </c>
      <c r="K47" s="121">
        <f t="shared" si="11"/>
        <v>0</v>
      </c>
      <c r="L47" s="121">
        <f t="shared" si="11"/>
        <v>0</v>
      </c>
      <c r="M47" s="121">
        <f t="shared" si="11"/>
        <v>0</v>
      </c>
      <c r="N47" s="121">
        <f t="shared" si="11"/>
        <v>0</v>
      </c>
      <c r="O47" s="121">
        <f t="shared" si="11"/>
        <v>0</v>
      </c>
      <c r="P47" s="121">
        <f t="shared" si="11"/>
        <v>0</v>
      </c>
      <c r="Q47" s="121">
        <f t="shared" si="11"/>
        <v>0</v>
      </c>
      <c r="R47" s="121">
        <f t="shared" si="11"/>
        <v>0</v>
      </c>
      <c r="S47" s="121">
        <f t="shared" si="11"/>
        <v>0</v>
      </c>
      <c r="T47" s="121">
        <f t="shared" si="11"/>
        <v>0</v>
      </c>
      <c r="U47" s="121">
        <f t="shared" si="11"/>
        <v>0</v>
      </c>
      <c r="V47" s="121">
        <f t="shared" si="11"/>
        <v>9663718.620000001</v>
      </c>
      <c r="W47" s="114">
        <f t="shared" si="11"/>
        <v>1162075.3799999999</v>
      </c>
      <c r="X47" s="2"/>
    </row>
  </sheetData>
  <mergeCells count="31">
    <mergeCell ref="A17:A18"/>
    <mergeCell ref="A7:A16"/>
    <mergeCell ref="S1:S2"/>
    <mergeCell ref="A3:A6"/>
    <mergeCell ref="C3:C6"/>
    <mergeCell ref="D3:D6"/>
    <mergeCell ref="B7:B10"/>
    <mergeCell ref="B11:B14"/>
    <mergeCell ref="A1:A2"/>
    <mergeCell ref="B1:B2"/>
    <mergeCell ref="C1:C2"/>
    <mergeCell ref="D1:D2"/>
    <mergeCell ref="E1:E2"/>
    <mergeCell ref="F1:R1"/>
    <mergeCell ref="B15:B16"/>
    <mergeCell ref="A20:A24"/>
    <mergeCell ref="C20:C24"/>
    <mergeCell ref="D20:D24"/>
    <mergeCell ref="A25:A32"/>
    <mergeCell ref="C25:C32"/>
    <mergeCell ref="D25:D32"/>
    <mergeCell ref="W40:W41"/>
    <mergeCell ref="E40:E41"/>
    <mergeCell ref="A42:B46"/>
    <mergeCell ref="A35:A36"/>
    <mergeCell ref="C35:C36"/>
    <mergeCell ref="D35:D36"/>
    <mergeCell ref="A40:B41"/>
    <mergeCell ref="C40:C41"/>
    <mergeCell ref="D40:D41"/>
    <mergeCell ref="F40:U40"/>
  </mergeCells>
  <pageMargins left="0" right="0" top="0.35433070866141736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trim.I_2021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2021-09-29T13:26:26Z</dcterms:modified>
</cp:coreProperties>
</file>