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PNS an 2019" sheetId="1" r:id="rId1"/>
  </sheets>
  <calcPr calcId="145621"/>
</workbook>
</file>

<file path=xl/calcChain.xml><?xml version="1.0" encoding="utf-8"?>
<calcChain xmlns="http://schemas.openxmlformats.org/spreadsheetml/2006/main">
  <c r="C62" i="1" l="1"/>
  <c r="C61" i="1"/>
  <c r="C59" i="1"/>
  <c r="V55" i="1"/>
  <c r="U55" i="1"/>
  <c r="U56" i="1"/>
  <c r="V56" i="1" s="1"/>
  <c r="U57" i="1"/>
  <c r="V57" i="1" s="1"/>
  <c r="U58" i="1"/>
  <c r="V58" i="1" s="1"/>
  <c r="V54" i="1"/>
  <c r="U54" i="1"/>
  <c r="Q12" i="1" l="1"/>
  <c r="N26" i="1" l="1"/>
  <c r="O26" i="1"/>
  <c r="P26" i="1"/>
  <c r="M26" i="1"/>
  <c r="I23" i="1"/>
  <c r="J23" i="1"/>
  <c r="K23" i="1"/>
  <c r="L23" i="1"/>
  <c r="M23" i="1"/>
  <c r="N23" i="1"/>
  <c r="O23" i="1"/>
  <c r="P23" i="1"/>
  <c r="D31" i="1" l="1"/>
  <c r="Q18" i="1" l="1"/>
  <c r="Q13" i="1"/>
  <c r="Q8" i="1" l="1"/>
  <c r="Q9" i="1"/>
  <c r="Q10" i="1"/>
  <c r="Q11" i="1"/>
  <c r="Q14" i="1"/>
  <c r="Q15" i="1"/>
  <c r="Q16" i="1"/>
  <c r="Q17" i="1"/>
  <c r="Q19" i="1"/>
  <c r="Q20" i="1"/>
  <c r="Q21" i="1"/>
  <c r="Q22" i="1"/>
  <c r="Q24" i="1"/>
  <c r="Q25" i="1"/>
  <c r="Q27" i="1"/>
  <c r="Q28" i="1"/>
  <c r="Q29" i="1"/>
  <c r="Q30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7" i="1"/>
  <c r="Q5" i="1"/>
  <c r="Q6" i="1"/>
  <c r="Q4" i="1"/>
  <c r="Q3" i="1" l="1"/>
  <c r="E26" i="1" l="1"/>
  <c r="F26" i="1"/>
  <c r="G26" i="1"/>
  <c r="H26" i="1"/>
  <c r="I26" i="1"/>
  <c r="J26" i="1"/>
  <c r="K26" i="1"/>
  <c r="L26" i="1"/>
  <c r="D26" i="1"/>
  <c r="Q26" i="1" l="1"/>
  <c r="D3" i="1"/>
  <c r="R3" i="1" s="1"/>
  <c r="R20" i="1"/>
  <c r="R46" i="1" l="1"/>
  <c r="R45" i="1"/>
  <c r="N31" i="1"/>
  <c r="O31" i="1"/>
  <c r="P31" i="1"/>
  <c r="E31" i="1"/>
  <c r="F31" i="1"/>
  <c r="G31" i="1"/>
  <c r="H31" i="1"/>
  <c r="I31" i="1"/>
  <c r="J31" i="1"/>
  <c r="K31" i="1"/>
  <c r="L31" i="1"/>
  <c r="M31" i="1"/>
  <c r="R38" i="1"/>
  <c r="R37" i="1"/>
  <c r="R36" i="1"/>
  <c r="R15" i="1"/>
  <c r="R17" i="1"/>
  <c r="R13" i="1"/>
  <c r="R9" i="1"/>
  <c r="R11" i="1"/>
  <c r="R12" i="1"/>
  <c r="R7" i="1"/>
  <c r="R6" i="1"/>
  <c r="R4" i="1"/>
  <c r="R48" i="1"/>
  <c r="R47" i="1"/>
  <c r="R44" i="1"/>
  <c r="R43" i="1"/>
  <c r="R42" i="1"/>
  <c r="R41" i="1"/>
  <c r="R40" i="1"/>
  <c r="R39" i="1"/>
  <c r="R35" i="1"/>
  <c r="R34" i="1"/>
  <c r="R33" i="1"/>
  <c r="R32" i="1"/>
  <c r="R30" i="1"/>
  <c r="R29" i="1"/>
  <c r="R28" i="1"/>
  <c r="R27" i="1"/>
  <c r="R26" i="1"/>
  <c r="R25" i="1"/>
  <c r="R24" i="1"/>
  <c r="H23" i="1"/>
  <c r="G23" i="1"/>
  <c r="F23" i="1"/>
  <c r="E23" i="1"/>
  <c r="D23" i="1"/>
  <c r="R22" i="1"/>
  <c r="R21" i="1"/>
  <c r="R19" i="1"/>
  <c r="R18" i="1"/>
  <c r="R16" i="1"/>
  <c r="R14" i="1"/>
  <c r="R10" i="1"/>
  <c r="R8" i="1"/>
  <c r="R5" i="1"/>
  <c r="P3" i="1"/>
  <c r="O3" i="1"/>
  <c r="N3" i="1"/>
  <c r="M3" i="1"/>
  <c r="L3" i="1"/>
  <c r="K3" i="1"/>
  <c r="J3" i="1"/>
  <c r="I3" i="1"/>
  <c r="H3" i="1"/>
  <c r="G3" i="1"/>
  <c r="F3" i="1"/>
  <c r="E3" i="1"/>
  <c r="Q23" i="1" l="1"/>
  <c r="R23" i="1" s="1"/>
  <c r="Q31" i="1"/>
  <c r="R31" i="1" s="1"/>
</calcChain>
</file>

<file path=xl/sharedStrings.xml><?xml version="1.0" encoding="utf-8"?>
<sst xmlns="http://schemas.openxmlformats.org/spreadsheetml/2006/main" count="117" uniqueCount="81">
  <si>
    <t>Nume PNS</t>
  </si>
  <si>
    <t>Nume Subprogram</t>
  </si>
  <si>
    <t>Nume Unit. Sanitara</t>
  </si>
  <si>
    <t>(2) PROGRAMUL NAŢIONAL DE BOLI CARDIOVASCULARE</t>
  </si>
  <si>
    <t>2.1 Subprogramul de tratament al pacientilor cu afectiuni cardiovasculare</t>
  </si>
  <si>
    <t>SPITALUL CLINIC JUDETEAN DE URGENTA "SF. APOSTOL ANDREI" CONSTANTA</t>
  </si>
  <si>
    <t>stimulatoare</t>
  </si>
  <si>
    <t>chirurgie cardiovasculara</t>
  </si>
  <si>
    <t>chirurgie vasculara</t>
  </si>
  <si>
    <t xml:space="preserve"> (3) PROGRAMUL NAŢIONAL DE ONCOLOGIE</t>
  </si>
  <si>
    <t>3.1 Subprogramul de tratament al bolnavilor cu afectiuni oncologice - activitate curenta</t>
  </si>
  <si>
    <t>SPITALUL MUNICIPAL MANGALIA</t>
  </si>
  <si>
    <t>S.C.  AFFIDEA ROMANIA SRL</t>
  </si>
  <si>
    <t>S.C. ISIS MEDICAL CENTER</t>
  </si>
  <si>
    <t>OVIDIUS CLINICAL HOSPITAL</t>
  </si>
  <si>
    <t>FARMACII CU CIRCUIT DESCHIS</t>
  </si>
  <si>
    <t>3.1 Subprogramul de tratament al bolnavilor cu afectiuni oncologice - cost volum</t>
  </si>
  <si>
    <t>3.3 Subprogramul de reconstructie mamara dupa afectiuni oncologice prin endoprotezare</t>
  </si>
  <si>
    <t>3.4 Subprogramul de Radioterapie a bolnavilor cu afectiuni oncologice realizate in regim de spitalizare de zi (adulti si copii)</t>
  </si>
  <si>
    <t>S.C.MEDEUROPA S.R.L.</t>
  </si>
  <si>
    <t>(5) PROGRAMUL NAŢIONAL DE DIABET ZAHARAT</t>
  </si>
  <si>
    <t>*medicamente</t>
  </si>
  <si>
    <t>*materiale sanitare, din care:</t>
  </si>
  <si>
    <t xml:space="preserve"> -copii cu diabet zaharat     insulinodependent automonitorizați</t>
  </si>
  <si>
    <t xml:space="preserve"> -adulți cu diabet zaharat     insulinodependent automonitorizați</t>
  </si>
  <si>
    <t>(6.1) PROGRAMUL NAŢIONAL DE DIAGNOSTIC SI TRATAMENT AL HEMOFILIEI SI TALASEMIEI</t>
  </si>
  <si>
    <t>6.1 Hemofilie si talasemie</t>
  </si>
  <si>
    <t>Hemofilie "on demand"</t>
  </si>
  <si>
    <t>Profilaxie continua</t>
  </si>
  <si>
    <t>Profilaxie intermitenta</t>
  </si>
  <si>
    <t>Talasemie</t>
  </si>
  <si>
    <t>(6) PROGRAMUL NAŢIONAL DE DIAGNOSTIC SI TRATAMENT PENTRU BOLI RARE</t>
  </si>
  <si>
    <t>Boli rare - TOTAL</t>
  </si>
  <si>
    <t>6.8 Boala Fabry</t>
  </si>
  <si>
    <t>6.9 Boala Pompe</t>
  </si>
  <si>
    <t>6.10 Tirozinemie</t>
  </si>
  <si>
    <t>6.16 Scleroza sistemica si ulcere digitale evolutive</t>
  </si>
  <si>
    <t>Scleroza laterala amiotrofica</t>
  </si>
  <si>
    <t xml:space="preserve">Mucoviscidoza adulti </t>
  </si>
  <si>
    <t>Mucoviscidoza copii</t>
  </si>
  <si>
    <t>Fibroza pulmonara idiopatica</t>
  </si>
  <si>
    <t>Duchenne</t>
  </si>
  <si>
    <t>Angioedem ereditar</t>
  </si>
  <si>
    <t>(7) PROGRAMUL NAŢIONAL DE BOLI ENDOCRINE</t>
  </si>
  <si>
    <t>Osteoporoza</t>
  </si>
  <si>
    <t>(8) PROGRAMUL NAŢIONAL DE ORTOPEDIE</t>
  </si>
  <si>
    <t>Endoprotezati - adulti</t>
  </si>
  <si>
    <t xml:space="preserve">Adulti cu instabilitate articulara tratati prin implanturi de fixare </t>
  </si>
  <si>
    <t>(9) PROGRAMUL NAȚIONAL DE TRANSPLANT DE ORGANE, ȚESUTURI ȘI CELULE DE ORIGINE UMANĂ</t>
  </si>
  <si>
    <t>Stare posttransplant</t>
  </si>
  <si>
    <t>(10) PROGRAMUL NAȚIONAL DE SUPLEERE A FUNCȚIEI RENALE LA BOLNAVII CU INSUFICIENȚĂ RENALĂ CRONICĂ</t>
  </si>
  <si>
    <t>SC FRESENIUS NEPHROCARE ROMÂNIA SRL</t>
  </si>
  <si>
    <t>SC NEFROCARE MED SRL</t>
  </si>
  <si>
    <t>SC DIAVERUM ROMÂNIA SRL</t>
  </si>
  <si>
    <t>SC EURODIALIZA SRL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</si>
  <si>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</si>
  <si>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</si>
  <si>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</si>
  <si>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</si>
  <si>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</si>
  <si>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</si>
  <si>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</si>
  <si>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</si>
  <si>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</si>
  <si>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</si>
  <si>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</si>
  <si>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</si>
  <si>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CREDITE DE ANGAJAMENT UTILIZATE IN ANUL 2019:</t>
  </si>
  <si>
    <t>REGULARIZ. IAN-MART</t>
  </si>
  <si>
    <t>Credite de angajament aprobate ian.-dec. 2019                                             (lei)</t>
  </si>
  <si>
    <t>6.5.1 Boli neurologice degenerativ/inflamator imune forme cronice</t>
  </si>
  <si>
    <t>6.5.1 Boli neurologice degenerativ/inflamator imune forme acute-urgente neurologice</t>
  </si>
  <si>
    <t>(4) PROGRAMUL NAȚIONAL DE BOLI NEUROLOGICE</t>
  </si>
  <si>
    <t>6.24 Amiotrofie musculara spinala</t>
  </si>
  <si>
    <t>REGULARIZ. APR.-IUN.</t>
  </si>
  <si>
    <t>REGULARIZ. IUL.-SEPT.</t>
  </si>
  <si>
    <t>REGULARIZ.OCT.-NOV.</t>
  </si>
  <si>
    <t>TOTAL IAN - DEC. 2019</t>
  </si>
  <si>
    <t>CREDITE DE ANGAJAMENT RAMASE NEUTILIZATE  LA 30.12.2019</t>
  </si>
  <si>
    <t>DEC.</t>
  </si>
  <si>
    <t>REGULARIZ. 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</si>
</sst>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i/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5" borderId="11" xfId="0" applyFont="1" applyFill="1" applyBorder="1" applyAlignment="1">
      <alignment wrapText="1"/>
    </xf>
    <xf numFmtId="0" fontId="3" fillId="6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7" borderId="2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/>
    </xf>
    <xf numFmtId="4" fontId="3" fillId="0" borderId="12" xfId="0" applyNumberFormat="1" applyFont="1" applyFill="1" applyBorder="1" applyAlignment="1">
      <alignment horizontal="left"/>
    </xf>
    <xf numFmtId="4" fontId="1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5" xfId="0" applyFont="1" applyBorder="1"/>
    <xf numFmtId="0" fontId="3" fillId="0" borderId="29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2" fillId="0" borderId="20" xfId="0" applyFont="1" applyBorder="1"/>
    <xf numFmtId="4" fontId="2" fillId="0" borderId="33" xfId="0" applyNumberFormat="1" applyFont="1" applyBorder="1"/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" fontId="5" fillId="0" borderId="33" xfId="0" applyNumberFormat="1" applyFont="1" applyBorder="1"/>
    <xf numFmtId="4" fontId="5" fillId="0" borderId="40" xfId="0" applyNumberFormat="1" applyFont="1" applyBorder="1"/>
    <xf numFmtId="4" fontId="7" fillId="0" borderId="41" xfId="0" applyNumberFormat="1" applyFont="1" applyBorder="1"/>
    <xf numFmtId="4" fontId="7" fillId="0" borderId="42" xfId="0" applyNumberFormat="1" applyFont="1" applyBorder="1"/>
    <xf numFmtId="4" fontId="2" fillId="0" borderId="43" xfId="0" applyNumberFormat="1" applyFont="1" applyBorder="1"/>
    <xf numFmtId="4" fontId="5" fillId="0" borderId="43" xfId="0" applyNumberFormat="1" applyFont="1" applyBorder="1"/>
    <xf numFmtId="4" fontId="7" fillId="0" borderId="44" xfId="0" applyNumberFormat="1" applyFont="1" applyBorder="1"/>
    <xf numFmtId="4" fontId="2" fillId="0" borderId="36" xfId="0" applyNumberFormat="1" applyFont="1" applyBorder="1"/>
    <xf numFmtId="4" fontId="5" fillId="0" borderId="36" xfId="0" applyNumberFormat="1" applyFont="1" applyBorder="1"/>
    <xf numFmtId="4" fontId="7" fillId="0" borderId="45" xfId="0" applyNumberFormat="1" applyFont="1" applyBorder="1"/>
    <xf numFmtId="4" fontId="2" fillId="0" borderId="46" xfId="0" applyNumberFormat="1" applyFont="1" applyBorder="1"/>
    <xf numFmtId="4" fontId="2" fillId="0" borderId="40" xfId="0" applyNumberFormat="1" applyFont="1" applyBorder="1"/>
    <xf numFmtId="4" fontId="2" fillId="0" borderId="28" xfId="0" applyNumberFormat="1" applyFont="1" applyBorder="1"/>
    <xf numFmtId="4" fontId="2" fillId="0" borderId="37" xfId="0" applyNumberFormat="1" applyFont="1" applyBorder="1"/>
    <xf numFmtId="4" fontId="2" fillId="0" borderId="38" xfId="0" applyNumberFormat="1" applyFont="1" applyBorder="1"/>
    <xf numFmtId="4" fontId="5" fillId="0" borderId="38" xfId="0" applyNumberFormat="1" applyFont="1" applyBorder="1"/>
    <xf numFmtId="4" fontId="7" fillId="0" borderId="27" xfId="0" applyNumberFormat="1" applyFont="1" applyBorder="1"/>
    <xf numFmtId="4" fontId="2" fillId="0" borderId="47" xfId="0" applyNumberFormat="1" applyFont="1" applyBorder="1"/>
    <xf numFmtId="4" fontId="5" fillId="0" borderId="5" xfId="0" applyNumberFormat="1" applyFont="1" applyBorder="1"/>
    <xf numFmtId="4" fontId="2" fillId="0" borderId="48" xfId="0" applyNumberFormat="1" applyFont="1" applyBorder="1"/>
    <xf numFmtId="4" fontId="5" fillId="0" borderId="34" xfId="0" applyNumberFormat="1" applyFont="1" applyBorder="1"/>
    <xf numFmtId="4" fontId="2" fillId="0" borderId="35" xfId="0" applyNumberFormat="1" applyFont="1" applyBorder="1"/>
    <xf numFmtId="4" fontId="4" fillId="0" borderId="41" xfId="0" applyNumberFormat="1" applyFont="1" applyBorder="1"/>
    <xf numFmtId="4" fontId="7" fillId="8" borderId="42" xfId="0" applyNumberFormat="1" applyFont="1" applyFill="1" applyBorder="1"/>
    <xf numFmtId="4" fontId="7" fillId="8" borderId="45" xfId="0" applyNumberFormat="1" applyFont="1" applyFill="1" applyBorder="1"/>
    <xf numFmtId="4" fontId="2" fillId="0" borderId="49" xfId="0" applyNumberFormat="1" applyFont="1" applyBorder="1"/>
    <xf numFmtId="0" fontId="2" fillId="0" borderId="1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7" borderId="17" xfId="0" applyFont="1" applyFill="1" applyBorder="1" applyAlignment="1">
      <alignment horizontal="left" vertical="center" wrapText="1"/>
    </xf>
    <xf numFmtId="4" fontId="5" fillId="0" borderId="32" xfId="0" applyNumberFormat="1" applyFont="1" applyFill="1" applyBorder="1"/>
    <xf numFmtId="4" fontId="5" fillId="0" borderId="35" xfId="0" applyNumberFormat="1" applyFont="1" applyBorder="1"/>
    <xf numFmtId="4" fontId="7" fillId="0" borderId="50" xfId="0" applyNumberFormat="1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6" fillId="0" borderId="23" xfId="0" applyNumberFormat="1" applyFont="1" applyBorder="1"/>
    <xf numFmtId="4" fontId="6" fillId="0" borderId="11" xfId="0" applyNumberFormat="1" applyFont="1" applyBorder="1"/>
    <xf numFmtId="4" fontId="6" fillId="0" borderId="20" xfId="0" applyNumberFormat="1" applyFont="1" applyBorder="1"/>
    <xf numFmtId="0" fontId="9" fillId="0" borderId="5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6" fillId="0" borderId="10" xfId="0" applyNumberFormat="1" applyFont="1" applyBorder="1"/>
    <xf numFmtId="4" fontId="2" fillId="0" borderId="52" xfId="0" applyNumberFormat="1" applyFont="1" applyBorder="1"/>
    <xf numFmtId="4" fontId="10" fillId="0" borderId="52" xfId="0" applyNumberFormat="1" applyFont="1" applyBorder="1"/>
    <xf numFmtId="0" fontId="9" fillId="0" borderId="53" xfId="0" applyFont="1" applyBorder="1" applyAlignment="1">
      <alignment horizontal="center" vertical="center" wrapText="1"/>
    </xf>
    <xf numFmtId="4" fontId="5" fillId="4" borderId="46" xfId="0" applyNumberFormat="1" applyFont="1" applyFill="1" applyBorder="1"/>
    <xf numFmtId="4" fontId="6" fillId="0" borderId="28" xfId="0" applyNumberFormat="1" applyFont="1" applyBorder="1"/>
    <xf numFmtId="0" fontId="3" fillId="0" borderId="55" xfId="0" applyFont="1" applyBorder="1" applyAlignment="1">
      <alignment horizontal="left" vertical="center" wrapText="1"/>
    </xf>
    <xf numFmtId="4" fontId="6" fillId="0" borderId="12" xfId="0" applyNumberFormat="1" applyFont="1" applyBorder="1"/>
    <xf numFmtId="4" fontId="4" fillId="0" borderId="12" xfId="0" applyNumberFormat="1" applyFont="1" applyBorder="1"/>
    <xf numFmtId="4" fontId="4" fillId="0" borderId="20" xfId="0" applyNumberFormat="1" applyFont="1" applyBorder="1"/>
    <xf numFmtId="0" fontId="1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4" fontId="4" fillId="8" borderId="10" xfId="0" applyNumberFormat="1" applyFont="1" applyFill="1" applyBorder="1"/>
    <xf numFmtId="4" fontId="6" fillId="8" borderId="23" xfId="0" applyNumberFormat="1" applyFont="1" applyFill="1" applyBorder="1"/>
    <xf numFmtId="4" fontId="6" fillId="8" borderId="11" xfId="0" applyNumberFormat="1" applyFont="1" applyFill="1" applyBorder="1"/>
    <xf numFmtId="4" fontId="5" fillId="8" borderId="32" xfId="0" applyNumberFormat="1" applyFont="1" applyFill="1" applyBorder="1"/>
    <xf numFmtId="4" fontId="2" fillId="8" borderId="10" xfId="0" applyNumberFormat="1" applyFont="1" applyFill="1" applyBorder="1"/>
    <xf numFmtId="4" fontId="6" fillId="8" borderId="5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4" fontId="4" fillId="0" borderId="40" xfId="0" applyNumberFormat="1" applyFont="1" applyBorder="1"/>
    <xf numFmtId="0" fontId="8" fillId="0" borderId="27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4" fontId="5" fillId="0" borderId="56" xfId="0" applyNumberFormat="1" applyFont="1" applyBorder="1"/>
    <xf numFmtId="4" fontId="5" fillId="8" borderId="5" xfId="0" applyNumberFormat="1" applyFont="1" applyFill="1" applyBorder="1"/>
    <xf numFmtId="4" fontId="5" fillId="8" borderId="46" xfId="0" applyNumberFormat="1" applyFont="1" applyFill="1" applyBorder="1"/>
    <xf numFmtId="4" fontId="5" fillId="4" borderId="40" xfId="0" applyNumberFormat="1" applyFont="1" applyFill="1" applyBorder="1"/>
    <xf numFmtId="4" fontId="6" fillId="0" borderId="48" xfId="0" applyNumberFormat="1" applyFont="1" applyBorder="1"/>
    <xf numFmtId="4" fontId="7" fillId="8" borderId="33" xfId="0" applyNumberFormat="1" applyFont="1" applyFill="1" applyBorder="1"/>
    <xf numFmtId="4" fontId="4" fillId="0" borderId="46" xfId="0" applyNumberFormat="1" applyFont="1" applyBorder="1"/>
    <xf numFmtId="4" fontId="7" fillId="8" borderId="36" xfId="0" applyNumberFormat="1" applyFont="1" applyFill="1" applyBorder="1"/>
    <xf numFmtId="4" fontId="5" fillId="0" borderId="13" xfId="0" applyNumberFormat="1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0" xfId="0" applyNumberFormat="1" applyFont="1"/>
    <xf numFmtId="0" fontId="8" fillId="9" borderId="32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2" fillId="9" borderId="30" xfId="0" applyFont="1" applyFill="1" applyBorder="1"/>
    <xf numFmtId="0" fontId="2" fillId="9" borderId="31" xfId="0" applyFont="1" applyFill="1" applyBorder="1"/>
    <xf numFmtId="0" fontId="8" fillId="2" borderId="21" xfId="0" applyFont="1" applyFill="1" applyBorder="1" applyAlignment="1">
      <alignment horizontal="center" vertical="center" wrapText="1"/>
    </xf>
    <xf numFmtId="4" fontId="2" fillId="0" borderId="25" xfId="0" applyNumberFormat="1" applyFont="1" applyBorder="1"/>
    <xf numFmtId="4" fontId="5" fillId="0" borderId="57" xfId="0" applyNumberFormat="1" applyFont="1" applyFill="1" applyBorder="1"/>
    <xf numFmtId="0" fontId="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" fontId="11" fillId="0" borderId="3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61" sqref="E61"/>
    </sheetView>
  </sheetViews>
  <sheetFormatPr defaultColWidth="16.7109375" defaultRowHeight="16.5" x14ac:dyDescent="0.3"/>
  <cols>
    <col min="1" max="1" width="16.7109375" style="1"/>
    <col min="2" max="2" width="15.7109375" style="1" customWidth="1"/>
    <col min="3" max="3" width="16.28515625" style="1" customWidth="1"/>
    <col min="4" max="4" width="12.7109375" style="1" customWidth="1"/>
    <col min="5" max="5" width="13.7109375" style="1" customWidth="1"/>
    <col min="6" max="7" width="11.42578125" style="1" customWidth="1"/>
    <col min="8" max="8" width="15.42578125" style="1" customWidth="1"/>
    <col min="9" max="9" width="13.85546875" style="1" customWidth="1"/>
    <col min="10" max="10" width="16" style="1" customWidth="1"/>
    <col min="11" max="11" width="11.5703125" style="1" customWidth="1"/>
    <col min="12" max="12" width="12.7109375" style="1" customWidth="1"/>
    <col min="13" max="13" width="13.140625" style="1" customWidth="1"/>
    <col min="14" max="14" width="12" style="1" customWidth="1"/>
    <col min="15" max="15" width="12.28515625" style="1" customWidth="1"/>
    <col min="16" max="16" width="12.140625" style="1" customWidth="1"/>
    <col min="17" max="18" width="12.85546875" style="1" customWidth="1"/>
    <col min="19" max="16384" width="16.7109375" style="1"/>
  </cols>
  <sheetData>
    <row r="1" spans="1:19" ht="15" customHeight="1" thickBot="1" x14ac:dyDescent="0.35">
      <c r="A1" s="132" t="s">
        <v>0</v>
      </c>
      <c r="B1" s="148" t="s">
        <v>1</v>
      </c>
      <c r="C1" s="132" t="s">
        <v>2</v>
      </c>
      <c r="D1" s="130" t="s">
        <v>69</v>
      </c>
      <c r="E1" s="140" t="s">
        <v>67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  <c r="R1" s="143" t="s">
        <v>78</v>
      </c>
    </row>
    <row r="2" spans="1:19" ht="72.75" customHeight="1" thickBot="1" x14ac:dyDescent="0.35">
      <c r="A2" s="120"/>
      <c r="B2" s="149"/>
      <c r="C2" s="120"/>
      <c r="D2" s="150"/>
      <c r="E2" s="37" t="s">
        <v>55</v>
      </c>
      <c r="F2" s="38" t="s">
        <v>56</v>
      </c>
      <c r="G2" s="38" t="s">
        <v>57</v>
      </c>
      <c r="H2" s="38" t="s">
        <v>58</v>
      </c>
      <c r="I2" s="38" t="s">
        <v>59</v>
      </c>
      <c r="J2" s="38" t="s">
        <v>60</v>
      </c>
      <c r="K2" s="38" t="s">
        <v>61</v>
      </c>
      <c r="L2" s="38" t="s">
        <v>62</v>
      </c>
      <c r="M2" s="38" t="s">
        <v>63</v>
      </c>
      <c r="N2" s="39" t="s">
        <v>64</v>
      </c>
      <c r="O2" s="39" t="s">
        <v>65</v>
      </c>
      <c r="P2" s="39" t="s">
        <v>66</v>
      </c>
      <c r="Q2" s="103" t="s">
        <v>77</v>
      </c>
      <c r="R2" s="144"/>
    </row>
    <row r="3" spans="1:19" ht="99" x14ac:dyDescent="0.3">
      <c r="A3" s="151" t="s">
        <v>3</v>
      </c>
      <c r="B3" s="2" t="s">
        <v>4</v>
      </c>
      <c r="C3" s="135" t="s">
        <v>5</v>
      </c>
      <c r="D3" s="92">
        <f>SUM(D4:D6)</f>
        <v>464940</v>
      </c>
      <c r="E3" s="113">
        <f>SUM(E4:E6)</f>
        <v>0</v>
      </c>
      <c r="F3" s="102">
        <f t="shared" ref="F3:P3" si="0">SUM(F4:F6)</f>
        <v>60630.82</v>
      </c>
      <c r="G3" s="102">
        <f t="shared" si="0"/>
        <v>4373.25</v>
      </c>
      <c r="H3" s="102">
        <f t="shared" si="0"/>
        <v>24935.019999999997</v>
      </c>
      <c r="I3" s="102">
        <f t="shared" si="0"/>
        <v>86201.61</v>
      </c>
      <c r="J3" s="102">
        <f t="shared" si="0"/>
        <v>2952.15</v>
      </c>
      <c r="K3" s="102">
        <f t="shared" si="0"/>
        <v>21598.5</v>
      </c>
      <c r="L3" s="102">
        <f t="shared" si="0"/>
        <v>16023</v>
      </c>
      <c r="M3" s="102">
        <f t="shared" si="0"/>
        <v>70431.06</v>
      </c>
      <c r="N3" s="102">
        <f t="shared" si="0"/>
        <v>82464.08</v>
      </c>
      <c r="O3" s="102">
        <f t="shared" si="0"/>
        <v>2957.15</v>
      </c>
      <c r="P3" s="102">
        <f t="shared" si="0"/>
        <v>90054.260000000009</v>
      </c>
      <c r="Q3" s="102">
        <f>SUM(Q4:Q6)</f>
        <v>462620.9</v>
      </c>
      <c r="R3" s="62">
        <f>D3-Q3</f>
        <v>2319.0999999999767</v>
      </c>
    </row>
    <row r="4" spans="1:19" x14ac:dyDescent="0.3">
      <c r="A4" s="152"/>
      <c r="B4" s="3" t="s">
        <v>6</v>
      </c>
      <c r="C4" s="136"/>
      <c r="D4" s="76">
        <v>232460</v>
      </c>
      <c r="E4" s="52">
        <v>0</v>
      </c>
      <c r="F4" s="36">
        <v>0</v>
      </c>
      <c r="G4" s="36">
        <v>0</v>
      </c>
      <c r="H4" s="36">
        <v>0</v>
      </c>
      <c r="I4" s="36">
        <v>84000.11</v>
      </c>
      <c r="J4" s="36">
        <v>2952.15</v>
      </c>
      <c r="K4" s="36">
        <v>0</v>
      </c>
      <c r="L4" s="36">
        <v>16023</v>
      </c>
      <c r="M4" s="36">
        <v>41177.230000000003</v>
      </c>
      <c r="N4" s="36">
        <v>43557.03</v>
      </c>
      <c r="O4" s="36">
        <v>428.4</v>
      </c>
      <c r="P4" s="36">
        <v>43818</v>
      </c>
      <c r="Q4" s="40">
        <f>SUM(E4:P4)</f>
        <v>231955.91999999998</v>
      </c>
      <c r="R4" s="43">
        <f t="shared" ref="R4:R48" si="1">D4-Q4</f>
        <v>504.0800000000163</v>
      </c>
    </row>
    <row r="5" spans="1:19" x14ac:dyDescent="0.3">
      <c r="A5" s="152"/>
      <c r="B5" s="3" t="s">
        <v>7</v>
      </c>
      <c r="C5" s="136"/>
      <c r="D5" s="76">
        <v>205480</v>
      </c>
      <c r="E5" s="52">
        <v>0</v>
      </c>
      <c r="F5" s="36">
        <v>43923.22</v>
      </c>
      <c r="G5" s="36">
        <v>0</v>
      </c>
      <c r="H5" s="36">
        <v>21971.919999999998</v>
      </c>
      <c r="I5" s="36">
        <v>0</v>
      </c>
      <c r="J5" s="36">
        <v>0</v>
      </c>
      <c r="K5" s="36">
        <v>21598.5</v>
      </c>
      <c r="L5" s="36">
        <v>0</v>
      </c>
      <c r="M5" s="36">
        <v>29253.83</v>
      </c>
      <c r="N5" s="36">
        <v>38907.050000000003</v>
      </c>
      <c r="O5" s="36">
        <v>2528.75</v>
      </c>
      <c r="P5" s="36">
        <v>46236.26</v>
      </c>
      <c r="Q5" s="40">
        <f t="shared" ref="Q5:Q6" si="2">SUM(E5:P5)</f>
        <v>204419.53000000003</v>
      </c>
      <c r="R5" s="43">
        <f t="shared" si="1"/>
        <v>1060.4699999999721</v>
      </c>
    </row>
    <row r="6" spans="1:19" ht="17.25" thickBot="1" x14ac:dyDescent="0.35">
      <c r="A6" s="153"/>
      <c r="B6" s="4" t="s">
        <v>8</v>
      </c>
      <c r="C6" s="137"/>
      <c r="D6" s="77">
        <v>27000</v>
      </c>
      <c r="E6" s="57">
        <v>0</v>
      </c>
      <c r="F6" s="44">
        <v>16707.599999999999</v>
      </c>
      <c r="G6" s="44">
        <v>4373.25</v>
      </c>
      <c r="H6" s="44">
        <v>2963.1</v>
      </c>
      <c r="I6" s="44">
        <v>2201.5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5">
        <f t="shared" si="2"/>
        <v>26245.449999999997</v>
      </c>
      <c r="R6" s="46">
        <f t="shared" si="1"/>
        <v>754.55000000000291</v>
      </c>
    </row>
    <row r="7" spans="1:19" ht="54.75" customHeight="1" x14ac:dyDescent="0.3">
      <c r="A7" s="119" t="s">
        <v>9</v>
      </c>
      <c r="B7" s="121" t="s">
        <v>10</v>
      </c>
      <c r="C7" s="5" t="s">
        <v>5</v>
      </c>
      <c r="D7" s="93">
        <v>3576690.63</v>
      </c>
      <c r="E7" s="50">
        <v>2775.14</v>
      </c>
      <c r="F7" s="51">
        <v>85064.65</v>
      </c>
      <c r="G7" s="51">
        <v>590336.28</v>
      </c>
      <c r="H7" s="51">
        <v>159509.47</v>
      </c>
      <c r="I7" s="51">
        <v>228095.8</v>
      </c>
      <c r="J7" s="51">
        <v>285111.83</v>
      </c>
      <c r="K7" s="51">
        <v>302209.48</v>
      </c>
      <c r="L7" s="51">
        <v>585302.9</v>
      </c>
      <c r="M7" s="51">
        <v>43312.24</v>
      </c>
      <c r="N7" s="51">
        <v>462797.91</v>
      </c>
      <c r="O7" s="51">
        <v>231417.71</v>
      </c>
      <c r="P7" s="51">
        <v>600757.22</v>
      </c>
      <c r="Q7" s="41">
        <f>SUM(E7:P7)</f>
        <v>3576690.6300000008</v>
      </c>
      <c r="R7" s="42">
        <f t="shared" si="1"/>
        <v>0</v>
      </c>
      <c r="S7" s="154"/>
    </row>
    <row r="8" spans="1:19" ht="49.5" x14ac:dyDescent="0.3">
      <c r="A8" s="120"/>
      <c r="B8" s="122"/>
      <c r="C8" s="6" t="s">
        <v>11</v>
      </c>
      <c r="D8" s="76">
        <v>1256520.6499999999</v>
      </c>
      <c r="E8" s="52">
        <v>26543.25</v>
      </c>
      <c r="F8" s="36">
        <v>134590.57</v>
      </c>
      <c r="G8" s="36">
        <v>82500.66</v>
      </c>
      <c r="H8" s="36">
        <v>113956.53</v>
      </c>
      <c r="I8" s="36">
        <v>126420.3</v>
      </c>
      <c r="J8" s="36">
        <v>99999.679999999993</v>
      </c>
      <c r="K8" s="36">
        <v>106512.55</v>
      </c>
      <c r="L8" s="36">
        <v>79266.61</v>
      </c>
      <c r="M8" s="36">
        <v>108506.23</v>
      </c>
      <c r="N8" s="36">
        <v>78837.320000000007</v>
      </c>
      <c r="O8" s="36">
        <v>68987.67</v>
      </c>
      <c r="P8" s="36">
        <v>230399.28</v>
      </c>
      <c r="Q8" s="60">
        <f t="shared" ref="Q8:Q48" si="3">SUM(E8:P8)</f>
        <v>1256520.6499999999</v>
      </c>
      <c r="R8" s="43">
        <f t="shared" si="1"/>
        <v>0</v>
      </c>
    </row>
    <row r="9" spans="1:19" ht="33" x14ac:dyDescent="0.3">
      <c r="A9" s="120"/>
      <c r="B9" s="122"/>
      <c r="C9" s="7" t="s">
        <v>12</v>
      </c>
      <c r="D9" s="76">
        <v>1458050.65</v>
      </c>
      <c r="E9" s="52">
        <v>0</v>
      </c>
      <c r="F9" s="36">
        <v>272349.59000000003</v>
      </c>
      <c r="G9" s="36">
        <v>132689.69</v>
      </c>
      <c r="H9" s="36">
        <v>233070</v>
      </c>
      <c r="I9" s="36">
        <v>33433.040000000001</v>
      </c>
      <c r="J9" s="36">
        <v>141411.47</v>
      </c>
      <c r="K9" s="36">
        <v>100377.45</v>
      </c>
      <c r="L9" s="36">
        <v>94200.33</v>
      </c>
      <c r="M9" s="36">
        <v>123933.6</v>
      </c>
      <c r="N9" s="36">
        <v>94596.11</v>
      </c>
      <c r="O9" s="36">
        <v>152976.85</v>
      </c>
      <c r="P9" s="36">
        <v>79012.52</v>
      </c>
      <c r="Q9" s="60">
        <f t="shared" si="3"/>
        <v>1458050.6500000001</v>
      </c>
      <c r="R9" s="43">
        <f t="shared" si="1"/>
        <v>0</v>
      </c>
    </row>
    <row r="10" spans="1:19" ht="33" x14ac:dyDescent="0.3">
      <c r="A10" s="120"/>
      <c r="B10" s="122"/>
      <c r="C10" s="8" t="s">
        <v>13</v>
      </c>
      <c r="D10" s="76">
        <v>1532769.84</v>
      </c>
      <c r="E10" s="52">
        <v>95318.2</v>
      </c>
      <c r="F10" s="36">
        <v>251977.11</v>
      </c>
      <c r="G10" s="36">
        <v>48357.45</v>
      </c>
      <c r="H10" s="36">
        <v>163042.67000000001</v>
      </c>
      <c r="I10" s="36">
        <v>68987.429999999993</v>
      </c>
      <c r="J10" s="36">
        <v>92880.82</v>
      </c>
      <c r="K10" s="36">
        <v>109156.72</v>
      </c>
      <c r="L10" s="36">
        <v>118056.15</v>
      </c>
      <c r="M10" s="36">
        <v>163303.23000000001</v>
      </c>
      <c r="N10" s="36">
        <v>181555.34</v>
      </c>
      <c r="O10" s="36">
        <v>224484.47</v>
      </c>
      <c r="P10" s="36">
        <v>15650.25</v>
      </c>
      <c r="Q10" s="60">
        <f t="shared" si="3"/>
        <v>1532769.8400000003</v>
      </c>
      <c r="R10" s="43">
        <f t="shared" si="1"/>
        <v>0</v>
      </c>
    </row>
    <row r="11" spans="1:19" ht="33" x14ac:dyDescent="0.3">
      <c r="A11" s="120"/>
      <c r="B11" s="122"/>
      <c r="C11" s="8" t="s">
        <v>14</v>
      </c>
      <c r="D11" s="76">
        <v>730070.79999999993</v>
      </c>
      <c r="E11" s="52">
        <v>36960.11</v>
      </c>
      <c r="F11" s="36">
        <v>59824.07</v>
      </c>
      <c r="G11" s="36">
        <v>74633.440000000002</v>
      </c>
      <c r="H11" s="36">
        <v>2374.5</v>
      </c>
      <c r="I11" s="36">
        <v>18978.849999999999</v>
      </c>
      <c r="J11" s="36">
        <v>11182.08</v>
      </c>
      <c r="K11" s="36">
        <v>81026.100000000006</v>
      </c>
      <c r="L11" s="36">
        <v>117280.88</v>
      </c>
      <c r="M11" s="36">
        <v>12608.55</v>
      </c>
      <c r="N11" s="36">
        <v>95471.07</v>
      </c>
      <c r="O11" s="36">
        <v>124886.79</v>
      </c>
      <c r="P11" s="36">
        <v>94844.36</v>
      </c>
      <c r="Q11" s="60">
        <f t="shared" si="3"/>
        <v>730070.8</v>
      </c>
      <c r="R11" s="43">
        <f t="shared" si="1"/>
        <v>0</v>
      </c>
    </row>
    <row r="12" spans="1:19" ht="50.25" thickBot="1" x14ac:dyDescent="0.35">
      <c r="A12" s="120"/>
      <c r="B12" s="74"/>
      <c r="C12" s="9" t="s">
        <v>15</v>
      </c>
      <c r="D12" s="88">
        <v>23537627.300000001</v>
      </c>
      <c r="E12" s="57">
        <v>1682687.21</v>
      </c>
      <c r="F12" s="44">
        <v>1752603.06</v>
      </c>
      <c r="G12" s="44">
        <v>2049410.5799999994</v>
      </c>
      <c r="H12" s="44">
        <v>1840003.35</v>
      </c>
      <c r="I12" s="44">
        <v>1972973.8</v>
      </c>
      <c r="J12" s="44">
        <v>1776016.7399999995</v>
      </c>
      <c r="K12" s="44">
        <v>1995195.6999999997</v>
      </c>
      <c r="L12" s="44">
        <v>2052899.58</v>
      </c>
      <c r="M12" s="44">
        <v>1982113.2699999984</v>
      </c>
      <c r="N12" s="44">
        <v>2168023.02</v>
      </c>
      <c r="O12" s="44">
        <v>2031574.1600000004</v>
      </c>
      <c r="P12" s="44">
        <v>2504580.83</v>
      </c>
      <c r="Q12" s="107">
        <f>SUM(E12:P12)</f>
        <v>23808081.299999997</v>
      </c>
      <c r="R12" s="46">
        <f t="shared" si="1"/>
        <v>-270453.99999999627</v>
      </c>
    </row>
    <row r="13" spans="1:19" ht="33" x14ac:dyDescent="0.3">
      <c r="A13" s="120"/>
      <c r="B13" s="121" t="s">
        <v>16</v>
      </c>
      <c r="C13" s="10" t="s">
        <v>14</v>
      </c>
      <c r="D13" s="80">
        <v>375622</v>
      </c>
      <c r="E13" s="50">
        <v>65604.92</v>
      </c>
      <c r="F13" s="51">
        <v>65604.92</v>
      </c>
      <c r="G13" s="51">
        <v>0</v>
      </c>
      <c r="H13" s="51">
        <v>71091.98</v>
      </c>
      <c r="I13" s="51">
        <v>51947.22</v>
      </c>
      <c r="J13" s="51">
        <v>8230.59</v>
      </c>
      <c r="K13" s="51">
        <v>0</v>
      </c>
      <c r="L13" s="51">
        <v>0</v>
      </c>
      <c r="M13" s="51">
        <v>0</v>
      </c>
      <c r="N13" s="51">
        <v>28285.5</v>
      </c>
      <c r="O13" s="51">
        <v>28285.5</v>
      </c>
      <c r="P13" s="51">
        <v>0</v>
      </c>
      <c r="Q13" s="41">
        <f>SUM(E13:P13)</f>
        <v>319050.63</v>
      </c>
      <c r="R13" s="42">
        <f t="shared" si="1"/>
        <v>56571.369999999995</v>
      </c>
    </row>
    <row r="14" spans="1:19" ht="43.5" customHeight="1" x14ac:dyDescent="0.3">
      <c r="A14" s="120"/>
      <c r="B14" s="122"/>
      <c r="C14" s="11" t="s">
        <v>5</v>
      </c>
      <c r="D14" s="94">
        <v>4749521</v>
      </c>
      <c r="E14" s="52">
        <v>0</v>
      </c>
      <c r="F14" s="36">
        <v>0</v>
      </c>
      <c r="G14" s="36">
        <v>129631.52</v>
      </c>
      <c r="H14" s="36">
        <v>428934.02</v>
      </c>
      <c r="I14" s="36">
        <v>203796.54</v>
      </c>
      <c r="J14" s="36">
        <v>783478.71</v>
      </c>
      <c r="K14" s="36">
        <v>81552.600000000006</v>
      </c>
      <c r="L14" s="36">
        <v>184355.19</v>
      </c>
      <c r="M14" s="36">
        <v>409106.22</v>
      </c>
      <c r="N14" s="36">
        <v>453451.88</v>
      </c>
      <c r="O14" s="36">
        <v>154032.85</v>
      </c>
      <c r="P14" s="36">
        <v>1916560.1</v>
      </c>
      <c r="Q14" s="60">
        <f t="shared" si="3"/>
        <v>4744899.63</v>
      </c>
      <c r="R14" s="43">
        <f t="shared" si="1"/>
        <v>4621.3700000001118</v>
      </c>
    </row>
    <row r="15" spans="1:19" ht="33" x14ac:dyDescent="0.3">
      <c r="A15" s="120"/>
      <c r="B15" s="122"/>
      <c r="C15" s="12" t="s">
        <v>12</v>
      </c>
      <c r="D15" s="76">
        <v>585426</v>
      </c>
      <c r="E15" s="52">
        <v>0</v>
      </c>
      <c r="F15" s="36">
        <v>86384.83</v>
      </c>
      <c r="G15" s="36">
        <v>101369.87</v>
      </c>
      <c r="H15" s="36">
        <v>39282.25</v>
      </c>
      <c r="I15" s="36">
        <v>0</v>
      </c>
      <c r="J15" s="36">
        <v>0</v>
      </c>
      <c r="K15" s="36">
        <v>0</v>
      </c>
      <c r="L15" s="36">
        <v>26159.89</v>
      </c>
      <c r="M15" s="36">
        <v>46827.48</v>
      </c>
      <c r="N15" s="36">
        <v>46827.48</v>
      </c>
      <c r="O15" s="36">
        <v>23413.75</v>
      </c>
      <c r="P15" s="36">
        <v>63304.36</v>
      </c>
      <c r="Q15" s="60">
        <f t="shared" si="3"/>
        <v>433569.91</v>
      </c>
      <c r="R15" s="43">
        <f t="shared" si="1"/>
        <v>151856.09000000003</v>
      </c>
    </row>
    <row r="16" spans="1:19" ht="49.5" x14ac:dyDescent="0.3">
      <c r="A16" s="120"/>
      <c r="B16" s="122"/>
      <c r="C16" s="13" t="s">
        <v>11</v>
      </c>
      <c r="D16" s="76">
        <v>944234</v>
      </c>
      <c r="E16" s="52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89934.48</v>
      </c>
      <c r="L16" s="36">
        <v>280903.59000000003</v>
      </c>
      <c r="M16" s="36">
        <v>281138.99</v>
      </c>
      <c r="N16" s="36">
        <v>73039.5</v>
      </c>
      <c r="O16" s="36">
        <v>0</v>
      </c>
      <c r="P16" s="36">
        <v>0</v>
      </c>
      <c r="Q16" s="60">
        <f t="shared" si="3"/>
        <v>725016.56</v>
      </c>
      <c r="R16" s="43">
        <f t="shared" si="1"/>
        <v>219217.43999999994</v>
      </c>
    </row>
    <row r="17" spans="1:18" ht="50.25" thickBot="1" x14ac:dyDescent="0.35">
      <c r="A17" s="120"/>
      <c r="B17" s="14"/>
      <c r="C17" s="15" t="s">
        <v>15</v>
      </c>
      <c r="D17" s="89">
        <v>8161127</v>
      </c>
      <c r="E17" s="57">
        <v>538480.77999999991</v>
      </c>
      <c r="F17" s="44">
        <v>431415.95999999996</v>
      </c>
      <c r="G17" s="44">
        <v>497558.44</v>
      </c>
      <c r="H17" s="44">
        <v>572152.56999999995</v>
      </c>
      <c r="I17" s="44">
        <v>664127.42999999993</v>
      </c>
      <c r="J17" s="44">
        <v>635771.34000000008</v>
      </c>
      <c r="K17" s="44">
        <v>710258.25</v>
      </c>
      <c r="L17" s="44">
        <v>751995.65000000014</v>
      </c>
      <c r="M17" s="44">
        <v>658859.64</v>
      </c>
      <c r="N17" s="44">
        <v>773311.35000000009</v>
      </c>
      <c r="O17" s="44">
        <v>715632.41</v>
      </c>
      <c r="P17" s="44">
        <v>788956.15</v>
      </c>
      <c r="Q17" s="107">
        <f t="shared" si="3"/>
        <v>7738519.9700000007</v>
      </c>
      <c r="R17" s="46">
        <f t="shared" si="1"/>
        <v>422607.02999999933</v>
      </c>
    </row>
    <row r="18" spans="1:18" ht="66" customHeight="1" thickBot="1" x14ac:dyDescent="0.35">
      <c r="A18" s="120"/>
      <c r="B18" s="16" t="s">
        <v>17</v>
      </c>
      <c r="C18" s="17" t="s">
        <v>5</v>
      </c>
      <c r="D18" s="95">
        <v>1000</v>
      </c>
      <c r="E18" s="65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70">
        <f>SUM(E18:P18)</f>
        <v>0</v>
      </c>
      <c r="R18" s="71">
        <f t="shared" si="1"/>
        <v>1000</v>
      </c>
    </row>
    <row r="19" spans="1:18" ht="165.75" thickBot="1" x14ac:dyDescent="0.35">
      <c r="A19" s="120"/>
      <c r="B19" s="105" t="s">
        <v>18</v>
      </c>
      <c r="C19" s="104" t="s">
        <v>19</v>
      </c>
      <c r="D19" s="69">
        <v>13399360</v>
      </c>
      <c r="E19" s="65">
        <v>40000</v>
      </c>
      <c r="F19" s="61">
        <v>586880</v>
      </c>
      <c r="G19" s="61">
        <v>621120</v>
      </c>
      <c r="H19" s="61">
        <v>1038080</v>
      </c>
      <c r="I19" s="61">
        <v>1342080</v>
      </c>
      <c r="J19" s="61">
        <v>1165120</v>
      </c>
      <c r="K19" s="61">
        <v>1141760</v>
      </c>
      <c r="L19" s="61">
        <v>1247040</v>
      </c>
      <c r="M19" s="61">
        <v>1268160</v>
      </c>
      <c r="N19" s="61">
        <v>1481920</v>
      </c>
      <c r="O19" s="61">
        <v>1224320</v>
      </c>
      <c r="P19" s="61">
        <v>1086720</v>
      </c>
      <c r="Q19" s="70">
        <f t="shared" si="3"/>
        <v>12243200</v>
      </c>
      <c r="R19" s="71">
        <f t="shared" si="1"/>
        <v>1156160</v>
      </c>
    </row>
    <row r="20" spans="1:18" ht="99.75" thickBot="1" x14ac:dyDescent="0.35">
      <c r="A20" s="98" t="s">
        <v>72</v>
      </c>
      <c r="B20" s="90"/>
      <c r="C20" s="91" t="s">
        <v>5</v>
      </c>
      <c r="D20" s="108">
        <v>672110</v>
      </c>
      <c r="E20" s="53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35696.620000000003</v>
      </c>
      <c r="N20" s="54">
        <v>81209.75</v>
      </c>
      <c r="O20" s="54">
        <v>12040.71</v>
      </c>
      <c r="P20" s="54">
        <v>303035.49</v>
      </c>
      <c r="Q20" s="55">
        <f t="shared" si="3"/>
        <v>431982.56999999995</v>
      </c>
      <c r="R20" s="56">
        <f t="shared" si="1"/>
        <v>240127.43000000005</v>
      </c>
    </row>
    <row r="21" spans="1:18" ht="48" customHeight="1" x14ac:dyDescent="0.3">
      <c r="A21" s="119" t="s">
        <v>20</v>
      </c>
      <c r="B21" s="125" t="s">
        <v>21</v>
      </c>
      <c r="C21" s="18" t="s">
        <v>5</v>
      </c>
      <c r="D21" s="96">
        <v>15000</v>
      </c>
      <c r="E21" s="50">
        <v>0</v>
      </c>
      <c r="F21" s="51">
        <v>3353.95</v>
      </c>
      <c r="G21" s="51">
        <v>1107.8800000000001</v>
      </c>
      <c r="H21" s="51">
        <v>0</v>
      </c>
      <c r="I21" s="51">
        <v>0</v>
      </c>
      <c r="J21" s="51">
        <v>0</v>
      </c>
      <c r="K21" s="51">
        <v>3689.47</v>
      </c>
      <c r="L21" s="51">
        <v>0</v>
      </c>
      <c r="M21" s="51">
        <v>0</v>
      </c>
      <c r="N21" s="51">
        <v>4306.7</v>
      </c>
      <c r="O21" s="51">
        <v>0</v>
      </c>
      <c r="P21" s="51">
        <v>2253.5100000000002</v>
      </c>
      <c r="Q21" s="41">
        <f t="shared" si="3"/>
        <v>14711.51</v>
      </c>
      <c r="R21" s="42">
        <f t="shared" si="1"/>
        <v>288.48999999999978</v>
      </c>
    </row>
    <row r="22" spans="1:18" ht="50.25" thickBot="1" x14ac:dyDescent="0.35">
      <c r="A22" s="123"/>
      <c r="B22" s="126"/>
      <c r="C22" s="19" t="s">
        <v>15</v>
      </c>
      <c r="D22" s="89">
        <v>48388260</v>
      </c>
      <c r="E22" s="59">
        <v>3782270.06</v>
      </c>
      <c r="F22" s="47">
        <v>3640791.79</v>
      </c>
      <c r="G22" s="47">
        <v>4031522.95</v>
      </c>
      <c r="H22" s="47">
        <v>3753458.62</v>
      </c>
      <c r="I22" s="47">
        <v>4048865.6799999997</v>
      </c>
      <c r="J22" s="47">
        <v>4043210.1000000006</v>
      </c>
      <c r="K22" s="47">
        <v>4021510.17</v>
      </c>
      <c r="L22" s="47">
        <v>3854917.8300000005</v>
      </c>
      <c r="M22" s="47">
        <v>4401203.5999999996</v>
      </c>
      <c r="N22" s="47">
        <v>4449285.3599999994</v>
      </c>
      <c r="O22" s="47">
        <v>4197510.1500000004</v>
      </c>
      <c r="P22" s="47">
        <v>4597632.6099999994</v>
      </c>
      <c r="Q22" s="48">
        <f t="shared" si="3"/>
        <v>48822178.920000002</v>
      </c>
      <c r="R22" s="49">
        <f t="shared" si="1"/>
        <v>-433918.92000000179</v>
      </c>
    </row>
    <row r="23" spans="1:18" ht="33" x14ac:dyDescent="0.3">
      <c r="A23" s="123"/>
      <c r="B23" s="99" t="s">
        <v>22</v>
      </c>
      <c r="C23" s="20"/>
      <c r="D23" s="58">
        <f>SUM(D24:D25)</f>
        <v>3719170</v>
      </c>
      <c r="E23" s="50">
        <f>E24+E25</f>
        <v>323215.37</v>
      </c>
      <c r="F23" s="51">
        <f t="shared" ref="F23:P23" si="4">F24+F25</f>
        <v>306640.8</v>
      </c>
      <c r="G23" s="51">
        <f t="shared" si="4"/>
        <v>308990.40000000002</v>
      </c>
      <c r="H23" s="51">
        <f t="shared" si="4"/>
        <v>297657.48</v>
      </c>
      <c r="I23" s="51">
        <f t="shared" si="4"/>
        <v>326029.2</v>
      </c>
      <c r="J23" s="51">
        <f t="shared" si="4"/>
        <v>302760</v>
      </c>
      <c r="K23" s="51">
        <f t="shared" si="4"/>
        <v>307620</v>
      </c>
      <c r="L23" s="51">
        <f t="shared" si="4"/>
        <v>301378.8</v>
      </c>
      <c r="M23" s="51">
        <f t="shared" si="4"/>
        <v>315239.90000000002</v>
      </c>
      <c r="N23" s="51">
        <f t="shared" si="4"/>
        <v>306816</v>
      </c>
      <c r="O23" s="51">
        <f t="shared" si="4"/>
        <v>306386.40000000002</v>
      </c>
      <c r="P23" s="51">
        <f t="shared" si="4"/>
        <v>306958.8</v>
      </c>
      <c r="Q23" s="41">
        <f t="shared" si="3"/>
        <v>3709693.1499999994</v>
      </c>
      <c r="R23" s="42">
        <f t="shared" si="1"/>
        <v>9476.8500000005588</v>
      </c>
    </row>
    <row r="24" spans="1:18" ht="66" x14ac:dyDescent="0.3">
      <c r="A24" s="123"/>
      <c r="B24" s="100" t="s">
        <v>23</v>
      </c>
      <c r="C24" s="21" t="s">
        <v>15</v>
      </c>
      <c r="D24" s="76">
        <v>223230</v>
      </c>
      <c r="E24" s="52">
        <v>21849.599999999999</v>
      </c>
      <c r="F24" s="36">
        <v>24720</v>
      </c>
      <c r="G24" s="36">
        <v>2520</v>
      </c>
      <c r="H24" s="36">
        <v>25320</v>
      </c>
      <c r="I24" s="36">
        <v>24480</v>
      </c>
      <c r="J24" s="36">
        <v>1440</v>
      </c>
      <c r="K24" s="36">
        <v>21960</v>
      </c>
      <c r="L24" s="36">
        <v>25440</v>
      </c>
      <c r="M24" s="36">
        <v>3120</v>
      </c>
      <c r="N24" s="36">
        <v>15240</v>
      </c>
      <c r="O24" s="36">
        <v>25680</v>
      </c>
      <c r="P24" s="36">
        <v>840</v>
      </c>
      <c r="Q24" s="40">
        <f t="shared" si="3"/>
        <v>192609.6</v>
      </c>
      <c r="R24" s="43">
        <f t="shared" si="1"/>
        <v>30620.399999999994</v>
      </c>
    </row>
    <row r="25" spans="1:18" ht="66.75" thickBot="1" x14ac:dyDescent="0.35">
      <c r="A25" s="124"/>
      <c r="B25" s="101" t="s">
        <v>24</v>
      </c>
      <c r="C25" s="106" t="s">
        <v>15</v>
      </c>
      <c r="D25" s="87">
        <v>3495940</v>
      </c>
      <c r="E25" s="59">
        <v>301365.77</v>
      </c>
      <c r="F25" s="47">
        <v>281920.8</v>
      </c>
      <c r="G25" s="47">
        <v>306470.40000000002</v>
      </c>
      <c r="H25" s="47">
        <v>272337.48</v>
      </c>
      <c r="I25" s="47">
        <v>301549.2</v>
      </c>
      <c r="J25" s="47">
        <v>301320</v>
      </c>
      <c r="K25" s="47">
        <v>285660</v>
      </c>
      <c r="L25" s="47">
        <v>275938.8</v>
      </c>
      <c r="M25" s="47">
        <v>312119.90000000002</v>
      </c>
      <c r="N25" s="47">
        <v>291576</v>
      </c>
      <c r="O25" s="47">
        <v>280706.40000000002</v>
      </c>
      <c r="P25" s="47">
        <v>306118.8</v>
      </c>
      <c r="Q25" s="48">
        <f t="shared" si="3"/>
        <v>3517083.55</v>
      </c>
      <c r="R25" s="49">
        <f t="shared" si="1"/>
        <v>-21143.549999999814</v>
      </c>
    </row>
    <row r="26" spans="1:18" ht="33" x14ac:dyDescent="0.3">
      <c r="A26" s="123" t="s">
        <v>25</v>
      </c>
      <c r="B26" s="22" t="s">
        <v>26</v>
      </c>
      <c r="C26" s="145" t="s">
        <v>5</v>
      </c>
      <c r="D26" s="109">
        <f>SUM(D27:D30)</f>
        <v>2883980</v>
      </c>
      <c r="E26" s="110">
        <f t="shared" ref="E26:L26" si="5">SUM(E27:E30)</f>
        <v>40986.699999999997</v>
      </c>
      <c r="F26" s="110">
        <f t="shared" si="5"/>
        <v>251804.57</v>
      </c>
      <c r="G26" s="110">
        <f t="shared" si="5"/>
        <v>236625.34</v>
      </c>
      <c r="H26" s="110">
        <f t="shared" si="5"/>
        <v>782530.14</v>
      </c>
      <c r="I26" s="110">
        <f t="shared" si="5"/>
        <v>0</v>
      </c>
      <c r="J26" s="110">
        <f t="shared" si="5"/>
        <v>39739.18</v>
      </c>
      <c r="K26" s="110">
        <f t="shared" si="5"/>
        <v>293943.90999999997</v>
      </c>
      <c r="L26" s="110">
        <f t="shared" si="5"/>
        <v>321789.44</v>
      </c>
      <c r="M26" s="110">
        <f>SUM(M27:M30)</f>
        <v>423035.06</v>
      </c>
      <c r="N26" s="110">
        <f t="shared" ref="N26:P26" si="6">SUM(N27:N30)</f>
        <v>0</v>
      </c>
      <c r="O26" s="110">
        <f t="shared" si="6"/>
        <v>352649.2</v>
      </c>
      <c r="P26" s="110">
        <f t="shared" si="6"/>
        <v>136590.28</v>
      </c>
      <c r="Q26" s="110">
        <f t="shared" si="3"/>
        <v>2879693.82</v>
      </c>
      <c r="R26" s="42">
        <f t="shared" si="1"/>
        <v>4286.1800000001676</v>
      </c>
    </row>
    <row r="27" spans="1:18" x14ac:dyDescent="0.3">
      <c r="A27" s="120"/>
      <c r="B27" s="23" t="s">
        <v>27</v>
      </c>
      <c r="C27" s="146"/>
      <c r="D27" s="85">
        <v>817000</v>
      </c>
      <c r="E27" s="36">
        <v>40986.699999999997</v>
      </c>
      <c r="F27" s="36">
        <v>38905.480000000003</v>
      </c>
      <c r="G27" s="36">
        <v>38905.480000000003</v>
      </c>
      <c r="H27" s="36">
        <v>308277.94</v>
      </c>
      <c r="I27" s="36">
        <v>0</v>
      </c>
      <c r="J27" s="36">
        <v>0</v>
      </c>
      <c r="K27" s="36">
        <v>75332.899999999994</v>
      </c>
      <c r="L27" s="36">
        <v>92521.82</v>
      </c>
      <c r="M27" s="36">
        <v>97450.87</v>
      </c>
      <c r="N27" s="36">
        <v>0</v>
      </c>
      <c r="O27" s="36">
        <v>63624.03</v>
      </c>
      <c r="P27" s="36">
        <v>60332.57</v>
      </c>
      <c r="Q27" s="40">
        <f t="shared" si="3"/>
        <v>816337.79</v>
      </c>
      <c r="R27" s="43">
        <f t="shared" si="1"/>
        <v>662.20999999996275</v>
      </c>
    </row>
    <row r="28" spans="1:18" x14ac:dyDescent="0.3">
      <c r="A28" s="120"/>
      <c r="B28" s="23" t="s">
        <v>28</v>
      </c>
      <c r="C28" s="146"/>
      <c r="D28" s="85">
        <v>1599660</v>
      </c>
      <c r="E28" s="36">
        <v>0</v>
      </c>
      <c r="F28" s="36">
        <v>203155.47</v>
      </c>
      <c r="G28" s="36">
        <v>92357.39</v>
      </c>
      <c r="H28" s="36">
        <v>383261</v>
      </c>
      <c r="I28" s="36">
        <v>0</v>
      </c>
      <c r="J28" s="36">
        <v>0</v>
      </c>
      <c r="K28" s="36">
        <v>165158.54</v>
      </c>
      <c r="L28" s="36">
        <v>202156.7</v>
      </c>
      <c r="M28" s="36">
        <v>298073.46000000002</v>
      </c>
      <c r="N28" s="36">
        <v>0</v>
      </c>
      <c r="O28" s="36">
        <v>179086.03</v>
      </c>
      <c r="P28" s="36">
        <v>76257.710000000006</v>
      </c>
      <c r="Q28" s="40">
        <f t="shared" si="3"/>
        <v>1599506.3</v>
      </c>
      <c r="R28" s="43">
        <f t="shared" si="1"/>
        <v>153.69999999995343</v>
      </c>
    </row>
    <row r="29" spans="1:18" x14ac:dyDescent="0.3">
      <c r="A29" s="120"/>
      <c r="B29" s="24" t="s">
        <v>29</v>
      </c>
      <c r="C29" s="147"/>
      <c r="D29" s="85">
        <v>225490</v>
      </c>
      <c r="E29" s="36">
        <v>0</v>
      </c>
      <c r="F29" s="36">
        <v>9743.6200000000008</v>
      </c>
      <c r="G29" s="36">
        <v>97229.2</v>
      </c>
      <c r="H29" s="36">
        <v>82613.77</v>
      </c>
      <c r="I29" s="36">
        <v>0</v>
      </c>
      <c r="J29" s="36">
        <v>0</v>
      </c>
      <c r="K29" s="36">
        <v>33059.31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40">
        <f t="shared" si="3"/>
        <v>222645.9</v>
      </c>
      <c r="R29" s="43">
        <f t="shared" si="1"/>
        <v>2844.1000000000058</v>
      </c>
    </row>
    <row r="30" spans="1:18" ht="17.25" thickBot="1" x14ac:dyDescent="0.35">
      <c r="A30" s="120"/>
      <c r="B30" s="24" t="s">
        <v>30</v>
      </c>
      <c r="C30" s="147"/>
      <c r="D30" s="111">
        <v>241830</v>
      </c>
      <c r="E30" s="47">
        <v>0</v>
      </c>
      <c r="F30" s="47">
        <v>0</v>
      </c>
      <c r="G30" s="47">
        <v>8133.27</v>
      </c>
      <c r="H30" s="47">
        <v>8377.43</v>
      </c>
      <c r="I30" s="47">
        <v>0</v>
      </c>
      <c r="J30" s="47">
        <v>39739.18</v>
      </c>
      <c r="K30" s="47">
        <v>20393.16</v>
      </c>
      <c r="L30" s="47">
        <v>27110.92</v>
      </c>
      <c r="M30" s="47">
        <v>27510.73</v>
      </c>
      <c r="N30" s="47">
        <v>0</v>
      </c>
      <c r="O30" s="47">
        <v>109939.14</v>
      </c>
      <c r="P30" s="47">
        <v>0</v>
      </c>
      <c r="Q30" s="48">
        <f t="shared" si="3"/>
        <v>241203.83000000002</v>
      </c>
      <c r="R30" s="49">
        <f t="shared" si="1"/>
        <v>626.1699999999837</v>
      </c>
    </row>
    <row r="31" spans="1:18" ht="16.5" customHeight="1" thickBot="1" x14ac:dyDescent="0.35">
      <c r="A31" s="116" t="s">
        <v>31</v>
      </c>
      <c r="B31" s="25" t="s">
        <v>32</v>
      </c>
      <c r="C31" s="127" t="s">
        <v>5</v>
      </c>
      <c r="D31" s="84">
        <f>SUM(D32:D44)</f>
        <v>9913170</v>
      </c>
      <c r="E31" s="110">
        <f t="shared" ref="E31:M31" si="7">SUM(E32:E44)</f>
        <v>160542.87</v>
      </c>
      <c r="F31" s="110">
        <f t="shared" si="7"/>
        <v>407043.93000000005</v>
      </c>
      <c r="G31" s="110">
        <f t="shared" si="7"/>
        <v>481455.4</v>
      </c>
      <c r="H31" s="110">
        <f t="shared" si="7"/>
        <v>214907.53</v>
      </c>
      <c r="I31" s="110">
        <f t="shared" si="7"/>
        <v>650786.26</v>
      </c>
      <c r="J31" s="110">
        <f t="shared" si="7"/>
        <v>387580.85</v>
      </c>
      <c r="K31" s="110">
        <f t="shared" si="7"/>
        <v>465738.32</v>
      </c>
      <c r="L31" s="110">
        <f t="shared" si="7"/>
        <v>316017.38</v>
      </c>
      <c r="M31" s="110">
        <f t="shared" si="7"/>
        <v>694452.87000000011</v>
      </c>
      <c r="N31" s="110">
        <f t="shared" ref="N31" si="8">SUM(N32:N44)</f>
        <v>357862.02999999997</v>
      </c>
      <c r="O31" s="110">
        <f t="shared" ref="O31" si="9">SUM(O32:O44)</f>
        <v>1090556.3599999999</v>
      </c>
      <c r="P31" s="110">
        <f t="shared" ref="P31" si="10">SUM(P32:P44)</f>
        <v>4462704.0599999996</v>
      </c>
      <c r="Q31" s="41">
        <f t="shared" si="3"/>
        <v>9689647.8599999994</v>
      </c>
      <c r="R31" s="42">
        <f>D31-Q31</f>
        <v>223522.1400000006</v>
      </c>
    </row>
    <row r="32" spans="1:18" x14ac:dyDescent="0.3">
      <c r="A32" s="117"/>
      <c r="B32" s="26" t="s">
        <v>33</v>
      </c>
      <c r="C32" s="128"/>
      <c r="D32" s="85">
        <v>770580</v>
      </c>
      <c r="E32" s="36">
        <v>0</v>
      </c>
      <c r="F32" s="36">
        <v>37284.67</v>
      </c>
      <c r="G32" s="36">
        <v>0</v>
      </c>
      <c r="H32" s="36">
        <v>74569.34</v>
      </c>
      <c r="I32" s="36">
        <v>149138.68</v>
      </c>
      <c r="J32" s="36">
        <v>0</v>
      </c>
      <c r="K32" s="36">
        <v>49712.89</v>
      </c>
      <c r="L32" s="36">
        <v>99425.79</v>
      </c>
      <c r="M32" s="36">
        <v>0</v>
      </c>
      <c r="N32" s="36">
        <v>0</v>
      </c>
      <c r="O32" s="36">
        <v>198851.57</v>
      </c>
      <c r="P32" s="36">
        <v>161566.91</v>
      </c>
      <c r="Q32" s="40">
        <f t="shared" si="3"/>
        <v>770549.85</v>
      </c>
      <c r="R32" s="63">
        <f t="shared" si="1"/>
        <v>30.150000000023283</v>
      </c>
    </row>
    <row r="33" spans="1:18" x14ac:dyDescent="0.3">
      <c r="A33" s="117"/>
      <c r="B33" s="11" t="s">
        <v>34</v>
      </c>
      <c r="C33" s="128"/>
      <c r="D33" s="85">
        <v>1833600</v>
      </c>
      <c r="E33" s="36">
        <v>0</v>
      </c>
      <c r="F33" s="36">
        <v>130547.36</v>
      </c>
      <c r="G33" s="36">
        <v>261094.72</v>
      </c>
      <c r="H33" s="36">
        <v>0</v>
      </c>
      <c r="I33" s="36">
        <v>261094.72</v>
      </c>
      <c r="J33" s="36">
        <v>233402.86</v>
      </c>
      <c r="K33" s="36">
        <v>197799.03</v>
      </c>
      <c r="L33" s="36">
        <v>0</v>
      </c>
      <c r="M33" s="36">
        <v>395598.06</v>
      </c>
      <c r="N33" s="36">
        <v>0</v>
      </c>
      <c r="O33" s="36">
        <v>255160.75</v>
      </c>
      <c r="P33" s="36">
        <v>98899.520000000004</v>
      </c>
      <c r="Q33" s="40">
        <f t="shared" si="3"/>
        <v>1833597.02</v>
      </c>
      <c r="R33" s="63">
        <f t="shared" si="1"/>
        <v>2.9799999999813735</v>
      </c>
    </row>
    <row r="34" spans="1:18" x14ac:dyDescent="0.3">
      <c r="A34" s="117"/>
      <c r="B34" s="11" t="s">
        <v>35</v>
      </c>
      <c r="C34" s="128"/>
      <c r="D34" s="85">
        <v>248020</v>
      </c>
      <c r="E34" s="47">
        <v>0</v>
      </c>
      <c r="F34" s="47">
        <v>13053.84</v>
      </c>
      <c r="G34" s="47">
        <v>26107.68</v>
      </c>
      <c r="H34" s="47">
        <v>0</v>
      </c>
      <c r="I34" s="47">
        <v>78323.039999999994</v>
      </c>
      <c r="J34" s="47">
        <v>0</v>
      </c>
      <c r="K34" s="47">
        <v>26107.68</v>
      </c>
      <c r="L34" s="47">
        <v>0</v>
      </c>
      <c r="M34" s="47">
        <v>26107.68</v>
      </c>
      <c r="N34" s="47">
        <v>0</v>
      </c>
      <c r="O34" s="47">
        <v>17123.63</v>
      </c>
      <c r="P34" s="47">
        <v>59932.65</v>
      </c>
      <c r="Q34" s="48">
        <f t="shared" si="3"/>
        <v>246756.19999999998</v>
      </c>
      <c r="R34" s="64">
        <f t="shared" si="1"/>
        <v>1263.8000000000175</v>
      </c>
    </row>
    <row r="35" spans="1:18" ht="66" x14ac:dyDescent="0.3">
      <c r="A35" s="117"/>
      <c r="B35" s="11" t="s">
        <v>36</v>
      </c>
      <c r="C35" s="128"/>
      <c r="D35" s="76">
        <v>60800</v>
      </c>
      <c r="E35" s="36">
        <v>0</v>
      </c>
      <c r="F35" s="36">
        <v>13907.96</v>
      </c>
      <c r="G35" s="36">
        <v>0</v>
      </c>
      <c r="H35" s="36">
        <v>0</v>
      </c>
      <c r="I35" s="36">
        <v>0</v>
      </c>
      <c r="J35" s="36">
        <v>0</v>
      </c>
      <c r="K35" s="36">
        <v>43710.74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40">
        <f t="shared" si="3"/>
        <v>57618.7</v>
      </c>
      <c r="R35" s="112">
        <f t="shared" si="1"/>
        <v>3181.3000000000029</v>
      </c>
    </row>
    <row r="36" spans="1:18" ht="55.5" customHeight="1" x14ac:dyDescent="0.3">
      <c r="A36" s="117"/>
      <c r="B36" s="11" t="s">
        <v>70</v>
      </c>
      <c r="C36" s="128"/>
      <c r="D36" s="76">
        <v>215820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59852.78</v>
      </c>
      <c r="N36" s="36">
        <v>34914.120000000003</v>
      </c>
      <c r="O36" s="36">
        <v>0</v>
      </c>
      <c r="P36" s="36">
        <v>0</v>
      </c>
      <c r="Q36" s="40">
        <f t="shared" si="3"/>
        <v>94766.9</v>
      </c>
      <c r="R36" s="112">
        <f t="shared" si="1"/>
        <v>121053.1</v>
      </c>
    </row>
    <row r="37" spans="1:18" ht="99" x14ac:dyDescent="0.3">
      <c r="A37" s="117"/>
      <c r="B37" s="11" t="s">
        <v>71</v>
      </c>
      <c r="C37" s="128"/>
      <c r="D37" s="76">
        <v>184000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111703.59</v>
      </c>
      <c r="O37" s="36">
        <v>0</v>
      </c>
      <c r="P37" s="36">
        <v>23186.5</v>
      </c>
      <c r="Q37" s="40">
        <f t="shared" si="3"/>
        <v>134890.09</v>
      </c>
      <c r="R37" s="112">
        <f t="shared" si="1"/>
        <v>49109.91</v>
      </c>
    </row>
    <row r="38" spans="1:18" ht="33.75" thickBot="1" x14ac:dyDescent="0.35">
      <c r="A38" s="117"/>
      <c r="B38" s="27" t="s">
        <v>73</v>
      </c>
      <c r="C38" s="129"/>
      <c r="D38" s="77">
        <v>4262760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354524.45</v>
      </c>
      <c r="P38" s="47">
        <v>3907539.2</v>
      </c>
      <c r="Q38" s="48">
        <f t="shared" si="3"/>
        <v>4262063.6500000004</v>
      </c>
      <c r="R38" s="114">
        <f t="shared" si="1"/>
        <v>696.34999999962747</v>
      </c>
    </row>
    <row r="39" spans="1:18" ht="33" x14ac:dyDescent="0.3">
      <c r="A39" s="117"/>
      <c r="B39" s="86" t="s">
        <v>37</v>
      </c>
      <c r="C39" s="135" t="s">
        <v>15</v>
      </c>
      <c r="D39" s="75">
        <v>80170</v>
      </c>
      <c r="E39" s="50">
        <v>9230.61</v>
      </c>
      <c r="F39" s="51">
        <v>7436.23</v>
      </c>
      <c r="G39" s="51">
        <v>6151.9400000000005</v>
      </c>
      <c r="H39" s="51">
        <v>7851.08</v>
      </c>
      <c r="I39" s="51">
        <v>7001.52</v>
      </c>
      <c r="J39" s="51">
        <v>4804.38</v>
      </c>
      <c r="K39" s="51">
        <v>5214.53</v>
      </c>
      <c r="L39" s="51">
        <v>3954.81</v>
      </c>
      <c r="M39" s="51">
        <v>6122.65</v>
      </c>
      <c r="N39" s="51">
        <v>6327.7099999999991</v>
      </c>
      <c r="O39" s="51">
        <v>6064.0300000000007</v>
      </c>
      <c r="P39" s="51">
        <v>7455.56</v>
      </c>
      <c r="Q39" s="41">
        <f t="shared" si="3"/>
        <v>77615.05</v>
      </c>
      <c r="R39" s="56">
        <f t="shared" si="1"/>
        <v>2554.9499999999971</v>
      </c>
    </row>
    <row r="40" spans="1:18" ht="33" x14ac:dyDescent="0.3">
      <c r="A40" s="117"/>
      <c r="B40" s="11" t="s">
        <v>38</v>
      </c>
      <c r="C40" s="136"/>
      <c r="D40" s="76">
        <v>141600</v>
      </c>
      <c r="E40" s="52">
        <v>9148</v>
      </c>
      <c r="F40" s="36">
        <v>17946.150000000001</v>
      </c>
      <c r="G40" s="36">
        <v>17496.93</v>
      </c>
      <c r="H40" s="36">
        <v>10511.15</v>
      </c>
      <c r="I40" s="36">
        <v>9398.4699999999993</v>
      </c>
      <c r="J40" s="36">
        <v>16870.73</v>
      </c>
      <c r="K40" s="36">
        <v>1252.3499999999999</v>
      </c>
      <c r="L40" s="36">
        <v>10400.35</v>
      </c>
      <c r="M40" s="36">
        <v>16944.260000000002</v>
      </c>
      <c r="N40" s="36">
        <v>5251.85</v>
      </c>
      <c r="O40" s="36">
        <v>9221.51</v>
      </c>
      <c r="P40" s="36">
        <v>18046.46</v>
      </c>
      <c r="Q40" s="60">
        <f t="shared" si="3"/>
        <v>142488.21000000002</v>
      </c>
      <c r="R40" s="49">
        <f t="shared" si="1"/>
        <v>-888.21000000002095</v>
      </c>
    </row>
    <row r="41" spans="1:18" ht="33" x14ac:dyDescent="0.3">
      <c r="A41" s="117"/>
      <c r="B41" s="11" t="s">
        <v>39</v>
      </c>
      <c r="C41" s="136"/>
      <c r="D41" s="76">
        <v>251040</v>
      </c>
      <c r="E41" s="52">
        <v>19396.269999999997</v>
      </c>
      <c r="F41" s="36">
        <v>27934.839999999997</v>
      </c>
      <c r="G41" s="36">
        <v>19214.63</v>
      </c>
      <c r="H41" s="36">
        <v>17308.52</v>
      </c>
      <c r="I41" s="36">
        <v>20870.919999999998</v>
      </c>
      <c r="J41" s="36">
        <v>8628.91</v>
      </c>
      <c r="K41" s="36">
        <v>23271.84</v>
      </c>
      <c r="L41" s="36">
        <v>22882.600000000002</v>
      </c>
      <c r="M41" s="36">
        <v>15221.8</v>
      </c>
      <c r="N41" s="36">
        <v>23298.199999999997</v>
      </c>
      <c r="O41" s="36">
        <v>32394.239999999998</v>
      </c>
      <c r="P41" s="36">
        <v>32340.840000000004</v>
      </c>
      <c r="Q41" s="60">
        <f t="shared" si="3"/>
        <v>262763.61</v>
      </c>
      <c r="R41" s="49">
        <f t="shared" si="1"/>
        <v>-11723.609999999986</v>
      </c>
    </row>
    <row r="42" spans="1:18" ht="49.5" x14ac:dyDescent="0.3">
      <c r="A42" s="117"/>
      <c r="B42" s="11" t="s">
        <v>40</v>
      </c>
      <c r="C42" s="136"/>
      <c r="D42" s="76">
        <v>345720</v>
      </c>
      <c r="E42" s="52">
        <v>31426.39</v>
      </c>
      <c r="F42" s="36">
        <v>52504.52</v>
      </c>
      <c r="G42" s="36">
        <v>52504.52</v>
      </c>
      <c r="H42" s="36">
        <v>20869.22</v>
      </c>
      <c r="I42" s="36">
        <v>26073.93</v>
      </c>
      <c r="J42" s="36">
        <v>26073.93</v>
      </c>
      <c r="K42" s="36">
        <v>20869.22</v>
      </c>
      <c r="L42" s="36">
        <v>10530.65</v>
      </c>
      <c r="M42" s="36">
        <v>20869.22</v>
      </c>
      <c r="N42" s="36">
        <v>0</v>
      </c>
      <c r="O42" s="36">
        <v>0</v>
      </c>
      <c r="P42" s="36">
        <v>0</v>
      </c>
      <c r="Q42" s="60">
        <f t="shared" si="3"/>
        <v>261721.59999999998</v>
      </c>
      <c r="R42" s="49">
        <f t="shared" si="1"/>
        <v>83998.400000000023</v>
      </c>
    </row>
    <row r="43" spans="1:18" x14ac:dyDescent="0.3">
      <c r="A43" s="117"/>
      <c r="B43" s="11" t="s">
        <v>41</v>
      </c>
      <c r="C43" s="136"/>
      <c r="D43" s="76">
        <v>1383280</v>
      </c>
      <c r="E43" s="52">
        <v>83798.22</v>
      </c>
      <c r="F43" s="36">
        <v>83798.22</v>
      </c>
      <c r="G43" s="36">
        <v>83798.22</v>
      </c>
      <c r="H43" s="36">
        <v>83798.22</v>
      </c>
      <c r="I43" s="36">
        <v>83798.22</v>
      </c>
      <c r="J43" s="36">
        <v>97800.04</v>
      </c>
      <c r="K43" s="36">
        <v>97800.04</v>
      </c>
      <c r="L43" s="36">
        <v>153736.41999999998</v>
      </c>
      <c r="M43" s="36">
        <v>153736.41999999998</v>
      </c>
      <c r="N43" s="36">
        <v>153736.41999999998</v>
      </c>
      <c r="O43" s="36">
        <v>209672.8</v>
      </c>
      <c r="P43" s="36">
        <v>153736.41999999998</v>
      </c>
      <c r="Q43" s="60">
        <f t="shared" si="3"/>
        <v>1439209.6599999997</v>
      </c>
      <c r="R43" s="49">
        <f t="shared" si="1"/>
        <v>-55929.659999999683</v>
      </c>
    </row>
    <row r="44" spans="1:18" ht="33.75" thickBot="1" x14ac:dyDescent="0.35">
      <c r="A44" s="118"/>
      <c r="B44" s="27" t="s">
        <v>42</v>
      </c>
      <c r="C44" s="137"/>
      <c r="D44" s="77">
        <v>135780</v>
      </c>
      <c r="E44" s="57">
        <v>7543.38</v>
      </c>
      <c r="F44" s="44">
        <v>22630.14</v>
      </c>
      <c r="G44" s="44">
        <v>15086.76</v>
      </c>
      <c r="H44" s="44">
        <v>0</v>
      </c>
      <c r="I44" s="44">
        <v>15086.76</v>
      </c>
      <c r="J44" s="44">
        <v>0</v>
      </c>
      <c r="K44" s="44">
        <v>0</v>
      </c>
      <c r="L44" s="44">
        <v>15086.76</v>
      </c>
      <c r="M44" s="44">
        <v>0</v>
      </c>
      <c r="N44" s="44">
        <v>22630.14</v>
      </c>
      <c r="O44" s="44">
        <v>7543.38</v>
      </c>
      <c r="P44" s="44">
        <v>0</v>
      </c>
      <c r="Q44" s="107">
        <f t="shared" si="3"/>
        <v>105607.32</v>
      </c>
      <c r="R44" s="46">
        <f t="shared" si="1"/>
        <v>30172.679999999993</v>
      </c>
    </row>
    <row r="45" spans="1:18" ht="99.75" thickBot="1" x14ac:dyDescent="0.35">
      <c r="A45" s="28" t="s">
        <v>43</v>
      </c>
      <c r="B45" s="29" t="s">
        <v>44</v>
      </c>
      <c r="C45" s="30" t="s">
        <v>5</v>
      </c>
      <c r="D45" s="97">
        <v>19840</v>
      </c>
      <c r="E45" s="65">
        <v>0</v>
      </c>
      <c r="F45" s="61">
        <v>1018.82</v>
      </c>
      <c r="G45" s="61">
        <v>241.85</v>
      </c>
      <c r="H45" s="61">
        <v>1425.07</v>
      </c>
      <c r="I45" s="61">
        <v>2600.64</v>
      </c>
      <c r="J45" s="61">
        <v>692.15</v>
      </c>
      <c r="K45" s="61">
        <v>0</v>
      </c>
      <c r="L45" s="61">
        <v>8102.79</v>
      </c>
      <c r="M45" s="61">
        <v>0</v>
      </c>
      <c r="N45" s="61">
        <v>2267.1999999999998</v>
      </c>
      <c r="O45" s="61">
        <v>0</v>
      </c>
      <c r="P45" s="61">
        <v>3476.24</v>
      </c>
      <c r="Q45" s="70">
        <f t="shared" si="3"/>
        <v>19824.760000000002</v>
      </c>
      <c r="R45" s="71">
        <f t="shared" si="1"/>
        <v>15.239999999997963</v>
      </c>
    </row>
    <row r="46" spans="1:18" ht="33" x14ac:dyDescent="0.3">
      <c r="A46" s="119" t="s">
        <v>45</v>
      </c>
      <c r="B46" s="91" t="s">
        <v>46</v>
      </c>
      <c r="C46" s="135" t="s">
        <v>5</v>
      </c>
      <c r="D46" s="80">
        <v>1412500</v>
      </c>
      <c r="E46" s="50">
        <v>95811</v>
      </c>
      <c r="F46" s="51">
        <v>101173.8</v>
      </c>
      <c r="G46" s="51">
        <v>88290</v>
      </c>
      <c r="H46" s="51">
        <v>327174.40000000002</v>
      </c>
      <c r="I46" s="51">
        <v>0</v>
      </c>
      <c r="J46" s="51">
        <v>0</v>
      </c>
      <c r="K46" s="51">
        <v>137645.20000000001</v>
      </c>
      <c r="L46" s="51">
        <v>278080.8</v>
      </c>
      <c r="M46" s="51">
        <v>0</v>
      </c>
      <c r="N46" s="51">
        <v>311151.40000000002</v>
      </c>
      <c r="O46" s="51">
        <v>0</v>
      </c>
      <c r="P46" s="51">
        <v>72942.8</v>
      </c>
      <c r="Q46" s="41">
        <f t="shared" si="3"/>
        <v>1412269.4000000001</v>
      </c>
      <c r="R46" s="42">
        <f t="shared" si="1"/>
        <v>230.5999999998603</v>
      </c>
    </row>
    <row r="47" spans="1:18" ht="83.25" thickBot="1" x14ac:dyDescent="0.35">
      <c r="A47" s="138"/>
      <c r="B47" s="66" t="s">
        <v>47</v>
      </c>
      <c r="C47" s="139"/>
      <c r="D47" s="77">
        <v>38580</v>
      </c>
      <c r="E47" s="57">
        <v>6614.12</v>
      </c>
      <c r="F47" s="44">
        <v>7158.03</v>
      </c>
      <c r="G47" s="44">
        <v>7125.33</v>
      </c>
      <c r="H47" s="44">
        <v>0</v>
      </c>
      <c r="I47" s="44">
        <v>0</v>
      </c>
      <c r="J47" s="44">
        <v>0</v>
      </c>
      <c r="K47" s="44">
        <v>4772.0200000000004</v>
      </c>
      <c r="L47" s="44">
        <v>8137.94</v>
      </c>
      <c r="M47" s="44">
        <v>0</v>
      </c>
      <c r="N47" s="44">
        <v>0</v>
      </c>
      <c r="O47" s="44">
        <v>0</v>
      </c>
      <c r="P47" s="44">
        <v>4772.0200000000004</v>
      </c>
      <c r="Q47" s="107">
        <f t="shared" si="3"/>
        <v>38579.460000000006</v>
      </c>
      <c r="R47" s="46">
        <f t="shared" si="1"/>
        <v>0.53999999999359716</v>
      </c>
    </row>
    <row r="48" spans="1:18" ht="116.25" thickBot="1" x14ac:dyDescent="0.35">
      <c r="A48" s="31" t="s">
        <v>48</v>
      </c>
      <c r="B48" s="32" t="s">
        <v>49</v>
      </c>
      <c r="C48" s="68" t="s">
        <v>15</v>
      </c>
      <c r="D48" s="115">
        <v>875360</v>
      </c>
      <c r="E48" s="65">
        <v>69102.23</v>
      </c>
      <c r="F48" s="61">
        <v>71746.820000000007</v>
      </c>
      <c r="G48" s="61">
        <v>66959.149999999994</v>
      </c>
      <c r="H48" s="61">
        <v>70042.86</v>
      </c>
      <c r="I48" s="61">
        <v>73709.240000000005</v>
      </c>
      <c r="J48" s="61">
        <v>52649.64</v>
      </c>
      <c r="K48" s="61">
        <v>106612.38000000002</v>
      </c>
      <c r="L48" s="61">
        <v>62654.150000000009</v>
      </c>
      <c r="M48" s="61">
        <v>70489.03</v>
      </c>
      <c r="N48" s="61">
        <v>104594.45999999999</v>
      </c>
      <c r="O48" s="61">
        <v>79015.5</v>
      </c>
      <c r="P48" s="61">
        <v>78767.829999999987</v>
      </c>
      <c r="Q48" s="70">
        <f t="shared" si="3"/>
        <v>906343.28999999992</v>
      </c>
      <c r="R48" s="71">
        <f t="shared" si="1"/>
        <v>-30983.289999999921</v>
      </c>
    </row>
    <row r="49" spans="1:22" x14ac:dyDescent="0.3">
      <c r="A49" s="123"/>
    </row>
    <row r="50" spans="1:22" x14ac:dyDescent="0.3">
      <c r="A50" s="123"/>
    </row>
    <row r="51" spans="1:22" ht="17.25" thickBot="1" x14ac:dyDescent="0.35">
      <c r="A51" s="123"/>
    </row>
    <row r="52" spans="1:22" ht="49.5" customHeight="1" thickBot="1" x14ac:dyDescent="0.35">
      <c r="A52" s="130" t="s">
        <v>1</v>
      </c>
      <c r="B52" s="132" t="s">
        <v>2</v>
      </c>
      <c r="C52" s="130" t="s">
        <v>69</v>
      </c>
      <c r="D52" s="155" t="s">
        <v>67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7"/>
      <c r="T52" s="157"/>
      <c r="U52" s="158"/>
      <c r="V52" s="159" t="s">
        <v>78</v>
      </c>
    </row>
    <row r="53" spans="1:22" ht="66.75" customHeight="1" thickBot="1" x14ac:dyDescent="0.35">
      <c r="A53" s="131"/>
      <c r="B53" s="133"/>
      <c r="C53" s="134"/>
      <c r="D53" s="83" t="s">
        <v>55</v>
      </c>
      <c r="E53" s="78" t="s">
        <v>56</v>
      </c>
      <c r="F53" s="78" t="s">
        <v>57</v>
      </c>
      <c r="G53" s="78" t="s">
        <v>68</v>
      </c>
      <c r="H53" s="78" t="s">
        <v>58</v>
      </c>
      <c r="I53" s="78" t="s">
        <v>59</v>
      </c>
      <c r="J53" s="78" t="s">
        <v>60</v>
      </c>
      <c r="K53" s="78" t="s">
        <v>61</v>
      </c>
      <c r="L53" s="78" t="s">
        <v>62</v>
      </c>
      <c r="M53" s="78" t="s">
        <v>63</v>
      </c>
      <c r="N53" s="79" t="s">
        <v>64</v>
      </c>
      <c r="O53" s="79" t="s">
        <v>74</v>
      </c>
      <c r="P53" s="79" t="s">
        <v>65</v>
      </c>
      <c r="Q53" s="79" t="s">
        <v>75</v>
      </c>
      <c r="R53" s="79" t="s">
        <v>76</v>
      </c>
      <c r="S53" s="162" t="s">
        <v>79</v>
      </c>
      <c r="T53" s="163" t="s">
        <v>80</v>
      </c>
      <c r="U53" s="164" t="s">
        <v>77</v>
      </c>
      <c r="V53" s="144"/>
    </row>
    <row r="54" spans="1:22" ht="66" customHeight="1" x14ac:dyDescent="0.3">
      <c r="A54" s="72" t="s">
        <v>50</v>
      </c>
      <c r="B54" s="67" t="s">
        <v>5</v>
      </c>
      <c r="C54" s="75">
        <v>6316082</v>
      </c>
      <c r="D54" s="50">
        <v>427892</v>
      </c>
      <c r="E54" s="51">
        <v>392770</v>
      </c>
      <c r="F54" s="51">
        <v>430734</v>
      </c>
      <c r="G54" s="81">
        <v>131936</v>
      </c>
      <c r="H54" s="82">
        <v>442209</v>
      </c>
      <c r="I54" s="51">
        <v>453818</v>
      </c>
      <c r="J54" s="51">
        <v>413669</v>
      </c>
      <c r="K54" s="51">
        <v>499983</v>
      </c>
      <c r="L54" s="51">
        <v>485061</v>
      </c>
      <c r="M54" s="51">
        <v>467370</v>
      </c>
      <c r="N54" s="51">
        <v>493476</v>
      </c>
      <c r="O54" s="51">
        <v>107632</v>
      </c>
      <c r="P54" s="51">
        <v>487155</v>
      </c>
      <c r="Q54" s="51">
        <v>130152</v>
      </c>
      <c r="R54" s="81">
        <v>109395</v>
      </c>
      <c r="S54" s="36">
        <v>474298.48</v>
      </c>
      <c r="T54" s="36">
        <v>52799</v>
      </c>
      <c r="U54" s="40">
        <f>SUM(D54:T54)</f>
        <v>6000349.4800000004</v>
      </c>
      <c r="V54" s="165">
        <f>C54-U54</f>
        <v>315732.51999999955</v>
      </c>
    </row>
    <row r="55" spans="1:22" ht="49.5" x14ac:dyDescent="0.3">
      <c r="A55" s="72"/>
      <c r="B55" s="33" t="s">
        <v>51</v>
      </c>
      <c r="C55" s="76">
        <v>15072992</v>
      </c>
      <c r="D55" s="52">
        <v>1238132</v>
      </c>
      <c r="E55" s="36">
        <v>1101652</v>
      </c>
      <c r="F55" s="36">
        <v>1171467</v>
      </c>
      <c r="G55" s="36">
        <v>1488</v>
      </c>
      <c r="H55" s="36">
        <v>1146198</v>
      </c>
      <c r="I55" s="36">
        <v>1202192</v>
      </c>
      <c r="J55" s="36">
        <v>1096102</v>
      </c>
      <c r="K55" s="36">
        <v>1331550</v>
      </c>
      <c r="L55" s="36">
        <v>1352493</v>
      </c>
      <c r="M55" s="36">
        <v>1268304</v>
      </c>
      <c r="N55" s="36">
        <v>1351596</v>
      </c>
      <c r="O55" s="36">
        <v>26288</v>
      </c>
      <c r="P55" s="36">
        <v>1305780</v>
      </c>
      <c r="Q55" s="36">
        <v>156519</v>
      </c>
      <c r="R55" s="160">
        <v>10098</v>
      </c>
      <c r="S55" s="36">
        <v>1281954</v>
      </c>
      <c r="T55" s="36">
        <v>1047</v>
      </c>
      <c r="U55" s="40">
        <f t="shared" ref="U55:U58" si="11">SUM(D55:T55)</f>
        <v>15042860</v>
      </c>
      <c r="V55" s="165">
        <f t="shared" ref="V55:V58" si="12">C55-U55</f>
        <v>30132</v>
      </c>
    </row>
    <row r="56" spans="1:22" x14ac:dyDescent="0.3">
      <c r="A56" s="72"/>
      <c r="B56" s="34" t="s">
        <v>52</v>
      </c>
      <c r="C56" s="76">
        <v>4393051</v>
      </c>
      <c r="D56" s="52">
        <v>349453</v>
      </c>
      <c r="E56" s="36">
        <v>312186</v>
      </c>
      <c r="F56" s="36">
        <v>345847</v>
      </c>
      <c r="G56" s="36">
        <v>0</v>
      </c>
      <c r="H56" s="36">
        <v>345619</v>
      </c>
      <c r="I56" s="36">
        <v>354118</v>
      </c>
      <c r="J56" s="36">
        <v>334278</v>
      </c>
      <c r="K56" s="36">
        <v>397699</v>
      </c>
      <c r="L56" s="36">
        <v>391417</v>
      </c>
      <c r="M56" s="36">
        <v>360523</v>
      </c>
      <c r="N56" s="36">
        <v>408247</v>
      </c>
      <c r="O56" s="36">
        <v>992</v>
      </c>
      <c r="P56" s="36">
        <v>388873</v>
      </c>
      <c r="Q56" s="36">
        <v>0</v>
      </c>
      <c r="R56" s="160">
        <v>0</v>
      </c>
      <c r="S56" s="36">
        <v>385693</v>
      </c>
      <c r="T56" s="36">
        <v>-1197</v>
      </c>
      <c r="U56" s="40">
        <f t="shared" si="11"/>
        <v>4373748</v>
      </c>
      <c r="V56" s="165">
        <f t="shared" si="12"/>
        <v>19303</v>
      </c>
    </row>
    <row r="57" spans="1:22" x14ac:dyDescent="0.3">
      <c r="A57" s="72"/>
      <c r="B57" s="34" t="s">
        <v>53</v>
      </c>
      <c r="C57" s="76">
        <v>7507116</v>
      </c>
      <c r="D57" s="52">
        <v>568893</v>
      </c>
      <c r="E57" s="36">
        <v>504668</v>
      </c>
      <c r="F57" s="36">
        <v>565019</v>
      </c>
      <c r="G57" s="36">
        <v>14657.27</v>
      </c>
      <c r="H57" s="36">
        <v>556225</v>
      </c>
      <c r="I57" s="36">
        <v>565783</v>
      </c>
      <c r="J57" s="36">
        <v>529221</v>
      </c>
      <c r="K57" s="36">
        <v>658061</v>
      </c>
      <c r="L57" s="36">
        <v>654281</v>
      </c>
      <c r="M57" s="36">
        <v>603755</v>
      </c>
      <c r="N57" s="36">
        <v>662063</v>
      </c>
      <c r="O57" s="36">
        <v>43114</v>
      </c>
      <c r="P57" s="36">
        <v>629375</v>
      </c>
      <c r="Q57" s="36">
        <v>190968</v>
      </c>
      <c r="R57" s="160">
        <v>44133</v>
      </c>
      <c r="S57" s="36">
        <v>659152</v>
      </c>
      <c r="T57" s="36">
        <v>1683</v>
      </c>
      <c r="U57" s="40">
        <f t="shared" si="11"/>
        <v>7451051.2699999996</v>
      </c>
      <c r="V57" s="165">
        <f t="shared" si="12"/>
        <v>56064.730000000447</v>
      </c>
    </row>
    <row r="58" spans="1:22" ht="17.25" thickBot="1" x14ac:dyDescent="0.35">
      <c r="A58" s="73"/>
      <c r="B58" s="35" t="s">
        <v>54</v>
      </c>
      <c r="C58" s="77">
        <v>6294647.6600000001</v>
      </c>
      <c r="D58" s="57">
        <v>486080</v>
      </c>
      <c r="E58" s="44">
        <v>431024</v>
      </c>
      <c r="F58" s="44">
        <v>455328</v>
      </c>
      <c r="G58" s="44">
        <v>1488</v>
      </c>
      <c r="H58" s="44">
        <v>435488</v>
      </c>
      <c r="I58" s="44">
        <v>428544</v>
      </c>
      <c r="J58" s="44">
        <v>406224</v>
      </c>
      <c r="K58" s="44">
        <v>493680</v>
      </c>
      <c r="L58" s="44">
        <v>503217</v>
      </c>
      <c r="M58" s="44">
        <v>461142</v>
      </c>
      <c r="N58" s="44">
        <v>481338</v>
      </c>
      <c r="O58" s="44">
        <v>40176</v>
      </c>
      <c r="P58" s="44">
        <v>453288</v>
      </c>
      <c r="Q58" s="44">
        <v>470118</v>
      </c>
      <c r="R58" s="161">
        <v>22440</v>
      </c>
      <c r="S58" s="36">
        <v>467313</v>
      </c>
      <c r="T58" s="36">
        <v>3301</v>
      </c>
      <c r="U58" s="40">
        <f t="shared" si="11"/>
        <v>6040189</v>
      </c>
      <c r="V58" s="165">
        <f t="shared" si="12"/>
        <v>254458.66000000015</v>
      </c>
    </row>
    <row r="59" spans="1:22" x14ac:dyDescent="0.3">
      <c r="C59" s="154">
        <f>SUM(C54:C58)</f>
        <v>39583888.659999996</v>
      </c>
    </row>
    <row r="60" spans="1:22" x14ac:dyDescent="0.3">
      <c r="C60" s="154">
        <v>39584450</v>
      </c>
    </row>
    <row r="61" spans="1:22" x14ac:dyDescent="0.3">
      <c r="C61" s="154">
        <f>C60-C59</f>
        <v>561.34000000357628</v>
      </c>
    </row>
    <row r="62" spans="1:22" x14ac:dyDescent="0.3">
      <c r="C62" s="154">
        <f>C60-C54-C55-C56-C57</f>
        <v>6295209</v>
      </c>
    </row>
  </sheetData>
  <mergeCells count="26">
    <mergeCell ref="V52:V53"/>
    <mergeCell ref="C3:C6"/>
    <mergeCell ref="E1:Q1"/>
    <mergeCell ref="R1:R2"/>
    <mergeCell ref="A26:A30"/>
    <mergeCell ref="C26:C30"/>
    <mergeCell ref="A1:A2"/>
    <mergeCell ref="B1:B2"/>
    <mergeCell ref="C1:C2"/>
    <mergeCell ref="D1:D2"/>
    <mergeCell ref="A3:A6"/>
    <mergeCell ref="A31:A44"/>
    <mergeCell ref="D52:R52"/>
    <mergeCell ref="A7:A19"/>
    <mergeCell ref="B7:B11"/>
    <mergeCell ref="B13:B16"/>
    <mergeCell ref="A21:A25"/>
    <mergeCell ref="B21:B22"/>
    <mergeCell ref="C31:C38"/>
    <mergeCell ref="A52:A53"/>
    <mergeCell ref="A49:A51"/>
    <mergeCell ref="B52:B53"/>
    <mergeCell ref="C52:C53"/>
    <mergeCell ref="C39:C44"/>
    <mergeCell ref="A46:A47"/>
    <mergeCell ref="C46:C47"/>
  </mergeCells>
  <pageMargins left="0" right="0" top="0.15748031496062992" bottom="0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PNS an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2021-06-08T12:09:04Z</dcterms:modified>
</cp:coreProperties>
</file>