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N_2021" sheetId="3" r:id="rId1"/>
  </sheets>
  <calcPr calcId="145621"/>
</workbook>
</file>

<file path=xl/calcChain.xml><?xml version="1.0" encoding="utf-8"?>
<calcChain xmlns="http://schemas.openxmlformats.org/spreadsheetml/2006/main">
  <c r="E20" i="3" l="1"/>
  <c r="S43" i="3" l="1"/>
  <c r="S44" i="3"/>
  <c r="S45" i="3"/>
  <c r="S46" i="3"/>
  <c r="S42" i="3"/>
  <c r="F47" i="3" l="1"/>
  <c r="G47" i="3"/>
  <c r="H47" i="3"/>
  <c r="I47" i="3"/>
  <c r="J47" i="3"/>
  <c r="K47" i="3"/>
  <c r="L47" i="3"/>
  <c r="M47" i="3"/>
  <c r="N47" i="3"/>
  <c r="O47" i="3"/>
  <c r="P47" i="3"/>
  <c r="Q47" i="3"/>
  <c r="R47" i="3"/>
  <c r="E47" i="3"/>
  <c r="T44" i="3" l="1"/>
  <c r="T45" i="3"/>
  <c r="T46" i="3"/>
  <c r="T43" i="3"/>
  <c r="S47" i="3" l="1"/>
  <c r="R18" i="3"/>
  <c r="S18" i="3" s="1"/>
  <c r="R17" i="3"/>
  <c r="S17" i="3" s="1"/>
  <c r="R33" i="3"/>
  <c r="S33" i="3" s="1"/>
  <c r="R36" i="3" l="1"/>
  <c r="R35" i="3"/>
  <c r="R34" i="3"/>
  <c r="Q25" i="3"/>
  <c r="F25" i="3"/>
  <c r="G25" i="3"/>
  <c r="H25" i="3"/>
  <c r="I25" i="3"/>
  <c r="J25" i="3"/>
  <c r="K25" i="3"/>
  <c r="L25" i="3"/>
  <c r="M25" i="3"/>
  <c r="N25" i="3"/>
  <c r="O25" i="3"/>
  <c r="P25" i="3"/>
  <c r="E25" i="3"/>
  <c r="R32" i="3"/>
  <c r="R31" i="3"/>
  <c r="S31" i="3" s="1"/>
  <c r="R30" i="3"/>
  <c r="S30" i="3" s="1"/>
  <c r="R29" i="3"/>
  <c r="S29" i="3" s="1"/>
  <c r="R28" i="3"/>
  <c r="R27" i="3"/>
  <c r="R26" i="3"/>
  <c r="Q20" i="3"/>
  <c r="F20" i="3"/>
  <c r="G20" i="3"/>
  <c r="H20" i="3"/>
  <c r="I20" i="3"/>
  <c r="J20" i="3"/>
  <c r="K20" i="3"/>
  <c r="L20" i="3"/>
  <c r="M20" i="3"/>
  <c r="N20" i="3"/>
  <c r="O20" i="3"/>
  <c r="P20" i="3"/>
  <c r="R24" i="3"/>
  <c r="R23" i="3"/>
  <c r="R22" i="3"/>
  <c r="R21" i="3"/>
  <c r="R19" i="3"/>
  <c r="R16" i="3"/>
  <c r="S16" i="3" s="1"/>
  <c r="R15" i="3"/>
  <c r="R20" i="3" l="1"/>
  <c r="R25" i="3"/>
  <c r="R14" i="3"/>
  <c r="R13" i="3"/>
  <c r="R12" i="3"/>
  <c r="R11" i="3"/>
  <c r="R10" i="3"/>
  <c r="R9" i="3"/>
  <c r="R8" i="3"/>
  <c r="R7" i="3"/>
  <c r="T14" i="3" l="1"/>
  <c r="T10" i="3"/>
  <c r="F3" i="3"/>
  <c r="G3" i="3"/>
  <c r="H3" i="3"/>
  <c r="I3" i="3"/>
  <c r="J3" i="3"/>
  <c r="K3" i="3"/>
  <c r="L3" i="3"/>
  <c r="M3" i="3"/>
  <c r="N3" i="3"/>
  <c r="O3" i="3"/>
  <c r="P3" i="3"/>
  <c r="Q3" i="3"/>
  <c r="R5" i="3" l="1"/>
  <c r="S5" i="3" s="1"/>
  <c r="R6" i="3"/>
  <c r="S6" i="3" s="1"/>
  <c r="R4" i="3"/>
  <c r="T42" i="3"/>
  <c r="T47" i="3" s="1"/>
  <c r="S36" i="3"/>
  <c r="S35" i="3"/>
  <c r="S34" i="3"/>
  <c r="S32" i="3"/>
  <c r="S28" i="3"/>
  <c r="S27" i="3"/>
  <c r="S26" i="3"/>
  <c r="S24" i="3"/>
  <c r="S23" i="3"/>
  <c r="S22" i="3"/>
  <c r="S21" i="3"/>
  <c r="S20" i="3"/>
  <c r="S19" i="3"/>
  <c r="S15" i="3"/>
  <c r="S14" i="3"/>
  <c r="S13" i="3"/>
  <c r="S12" i="3"/>
  <c r="S11" i="3"/>
  <c r="S10" i="3"/>
  <c r="S9" i="3"/>
  <c r="S8" i="3"/>
  <c r="S7" i="3"/>
  <c r="S25" i="3" l="1"/>
  <c r="R3" i="3"/>
  <c r="S4" i="3"/>
  <c r="E3" i="3"/>
  <c r="S3" i="3" l="1"/>
</calcChain>
</file>

<file path=xl/sharedStrings.xml><?xml version="1.0" encoding="utf-8"?>
<sst xmlns="http://schemas.openxmlformats.org/spreadsheetml/2006/main" count="124" uniqueCount="80">
  <si>
    <t>Nume PNS</t>
  </si>
  <si>
    <t>Nume Subprogram</t>
  </si>
  <si>
    <t>Nume Unit. Sanitara</t>
  </si>
  <si>
    <t>2.1 Subprogramul de tratament al pacientilor cu afectiuni cardiovasculare</t>
  </si>
  <si>
    <t>SPITALUL CLINIC JUDETEAN DE URGENTA "SF. APOSTOL ANDREI" CONSTANTA</t>
  </si>
  <si>
    <t>stimulatoare</t>
  </si>
  <si>
    <t>chirurgie cardiovasculara</t>
  </si>
  <si>
    <t>chirurgie vasculara</t>
  </si>
  <si>
    <t>3.1 Subprogramul de tratament al bolnavilor cu afectiuni oncologice - activitate curenta</t>
  </si>
  <si>
    <t>SPITALUL MUNICIPAL MANGALIA</t>
  </si>
  <si>
    <t>S.C.  AFFIDEA ROMANIA SRL</t>
  </si>
  <si>
    <t>OVIDIUS CLINICAL HOSPITAL</t>
  </si>
  <si>
    <t>3.1 Subprogramul de tratament al bolnavilor cu afectiuni oncologice - cost volum</t>
  </si>
  <si>
    <t>3.4 Subprogramul de Radioterapie a bolnavilor cu afectiuni oncologice realizate in regim de spitalizare de zi (adulti si copii)</t>
  </si>
  <si>
    <t>S.C.MEDEUROPA S.R.L.</t>
  </si>
  <si>
    <t>*medicamente</t>
  </si>
  <si>
    <t>6.1 Hemofilie si talasemie</t>
  </si>
  <si>
    <t>Hemofilie "on demand"</t>
  </si>
  <si>
    <t>Profilaxie continua</t>
  </si>
  <si>
    <t>Profilaxie intermitenta</t>
  </si>
  <si>
    <t>Talasemie</t>
  </si>
  <si>
    <t>6.8 Boala Fabry</t>
  </si>
  <si>
    <t>6.9 Boala Pompe</t>
  </si>
  <si>
    <t>6.10 Tirozinemie</t>
  </si>
  <si>
    <t>Osteoporoza</t>
  </si>
  <si>
    <t>Endoprotezati - adulti</t>
  </si>
  <si>
    <t xml:space="preserve">Adulti cu instabilitate articulara tratati prin implanturi de fixare </t>
  </si>
  <si>
    <t>Nr. contract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</si>
  <si>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</si>
  <si>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</si>
  <si>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</si>
  <si>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</si>
  <si>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</si>
  <si>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</si>
  <si>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</si>
  <si>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</si>
  <si>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</si>
  <si>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</si>
  <si>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</si>
  <si>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</si>
  <si>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PROGRAMUL NAŢIONAL DE BOLI CARDIOVASCULARE</t>
  </si>
  <si>
    <t>S01</t>
  </si>
  <si>
    <t xml:space="preserve"> PROGRAMUL NAŢIONAL DE ONCOLOGIE</t>
  </si>
  <si>
    <t>S10</t>
  </si>
  <si>
    <t>S18</t>
  </si>
  <si>
    <t>S28</t>
  </si>
  <si>
    <t>RAD02</t>
  </si>
  <si>
    <t>PROGRAMUL NAŢIONAL DE DIABET ZAHARAT</t>
  </si>
  <si>
    <t>PROGRAMUL NAŢIONAL DE DIAGNOSTIC SI TRATAMENT AL HEMOFILIEI SI TALASEMIEI</t>
  </si>
  <si>
    <t>PROGRAMUL NAŢIONAL DE DIAGNOSTIC SI TRATAMENT PENTRU BOLI RARE</t>
  </si>
  <si>
    <t>PROGRAMUL NAŢIONAL DE BOLI ENDOCRINE</t>
  </si>
  <si>
    <t>PROGRAMUL NAŢIONAL DE ORTOPEDIE</t>
  </si>
  <si>
    <t>DIALIZA</t>
  </si>
  <si>
    <t>PROGRAMUL NAŢIONAL DE SUPLEERE A FUNCŢIEI RENALE LA BOLNAVII CU INSUFICIENŢĂ RENALĂ CRONICĂ</t>
  </si>
  <si>
    <t>DIA01/S01</t>
  </si>
  <si>
    <t>S.C. FRESENIUS NEPHROCARE ROMANIA S.R.L.</t>
  </si>
  <si>
    <t>DIA02</t>
  </si>
  <si>
    <t>S. C. NEFROCARE MED S.R.L.</t>
  </si>
  <si>
    <t>DIA03</t>
  </si>
  <si>
    <t>S.C. DIAVERUM ROMANIA SRL</t>
  </si>
  <si>
    <t>DIA04</t>
  </si>
  <si>
    <t>S.C. EURODIALIZA S.R.L.</t>
  </si>
  <si>
    <t>DIA05</t>
  </si>
  <si>
    <t>Amiotrofie musculara spinala</t>
  </si>
  <si>
    <t>6.5.1 Boli neurologice degenerativ/inflamator imune forme cronice</t>
  </si>
  <si>
    <t>6.16 Scleroza sistemica si ulcere digitale evolutive</t>
  </si>
  <si>
    <t>6.5.1 Boli neurologice degenerativ/inflamator imune forme acute-urgente neurologice</t>
  </si>
  <si>
    <t>Boli rare - TOTAL activitate curentă</t>
  </si>
  <si>
    <t>Boli rare _ Purpura trombocitopenica imuna cronica la bolnavii splenectomizati sau nesplenectomizati - cost volum</t>
  </si>
  <si>
    <t>PROGRAMUL NAŢIONAL DE TRATAMENT AL BOLILOR NEUROLOGICE</t>
  </si>
  <si>
    <t>4.A Scleroza multipla</t>
  </si>
  <si>
    <t>Programul national de tratament al bolilor neurologice - cost volum</t>
  </si>
  <si>
    <t>REGULARIZARE AN</t>
  </si>
  <si>
    <t>CREDITE DE ANGAJAMENT UTILIZATE IN ANUL 2021:</t>
  </si>
  <si>
    <t>TOTAL  AN 2021</t>
  </si>
  <si>
    <t>TOTAL     AN 2021</t>
  </si>
  <si>
    <t>Credite de angajament aprobate AN_ 2021                                          (lei)</t>
  </si>
  <si>
    <t>CREDITE DE ANGAJAMENT RAMASE NEUTILIZATE PANA LA 31.08.2021</t>
  </si>
  <si>
    <t>Credite de angajament aprobate AN 2021                                          (lei)</t>
  </si>
  <si>
    <t>CREDITE DE ANGAJAMENT RAMASE NEUTILIZATE  LA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</si>
</sst>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9"/>
      <name val="Arial Narrow"/>
      <family val="2"/>
      <charset val="238"/>
    </font>
    <font>
      <b/>
      <i/>
      <sz val="8"/>
      <color rgb="FFFF0000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/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5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right"/>
    </xf>
    <xf numFmtId="4" fontId="12" fillId="0" borderId="35" xfId="0" applyNumberFormat="1" applyFont="1" applyFill="1" applyBorder="1" applyAlignment="1">
      <alignment horizontal="right"/>
    </xf>
    <xf numFmtId="0" fontId="12" fillId="0" borderId="11" xfId="0" applyFont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left"/>
    </xf>
    <xf numFmtId="4" fontId="12" fillId="0" borderId="16" xfId="0" applyNumberFormat="1" applyFont="1" applyFill="1" applyBorder="1" applyAlignment="1">
      <alignment horizontal="left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4" xfId="0" applyFont="1" applyBorder="1"/>
    <xf numFmtId="0" fontId="11" fillId="0" borderId="2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0" fontId="12" fillId="0" borderId="38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" fontId="11" fillId="0" borderId="0" xfId="0" applyNumberFormat="1" applyFont="1"/>
    <xf numFmtId="0" fontId="11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54" xfId="0" applyFont="1" applyBorder="1" applyAlignment="1">
      <alignment wrapText="1"/>
    </xf>
    <xf numFmtId="0" fontId="12" fillId="0" borderId="6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4" fontId="10" fillId="0" borderId="62" xfId="0" applyNumberFormat="1" applyFont="1" applyBorder="1"/>
    <xf numFmtId="4" fontId="10" fillId="0" borderId="22" xfId="0" applyNumberFormat="1" applyFont="1" applyBorder="1"/>
    <xf numFmtId="4" fontId="14" fillId="0" borderId="47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center"/>
    </xf>
    <xf numFmtId="4" fontId="19" fillId="0" borderId="0" xfId="0" applyNumberFormat="1" applyFont="1"/>
    <xf numFmtId="4" fontId="20" fillId="0" borderId="0" xfId="0" applyNumberFormat="1" applyFont="1"/>
    <xf numFmtId="0" fontId="20" fillId="0" borderId="0" xfId="0" applyFont="1"/>
    <xf numFmtId="4" fontId="8" fillId="8" borderId="0" xfId="0" applyNumberFormat="1" applyFont="1" applyFill="1" applyBorder="1" applyAlignment="1">
      <alignment horizontal="center" vertical="center"/>
    </xf>
    <xf numFmtId="4" fontId="17" fillId="0" borderId="50" xfId="0" applyNumberFormat="1" applyFont="1" applyBorder="1" applyAlignment="1">
      <alignment horizontal="right" vertical="center"/>
    </xf>
    <xf numFmtId="4" fontId="17" fillId="0" borderId="29" xfId="0" applyNumberFormat="1" applyFont="1" applyBorder="1" applyAlignment="1">
      <alignment horizontal="right" vertical="center"/>
    </xf>
    <xf numFmtId="4" fontId="18" fillId="0" borderId="31" xfId="0" applyNumberFormat="1" applyFont="1" applyBorder="1" applyAlignment="1">
      <alignment horizontal="right" vertical="center"/>
    </xf>
    <xf numFmtId="4" fontId="8" fillId="7" borderId="18" xfId="0" applyNumberFormat="1" applyFont="1" applyFill="1" applyBorder="1" applyAlignment="1">
      <alignment horizontal="right" vertical="center"/>
    </xf>
    <xf numFmtId="4" fontId="7" fillId="0" borderId="33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8" fillId="7" borderId="52" xfId="0" applyNumberFormat="1" applyFont="1" applyFill="1" applyBorder="1" applyAlignment="1">
      <alignment horizontal="right" vertical="center"/>
    </xf>
    <xf numFmtId="4" fontId="7" fillId="0" borderId="36" xfId="0" applyNumberFormat="1" applyFont="1" applyBorder="1" applyAlignment="1">
      <alignment horizontal="right" vertical="center"/>
    </xf>
    <xf numFmtId="4" fontId="6" fillId="0" borderId="36" xfId="0" applyNumberFormat="1" applyFont="1" applyBorder="1" applyAlignment="1">
      <alignment horizontal="right" vertical="center"/>
    </xf>
    <xf numFmtId="4" fontId="7" fillId="0" borderId="53" xfId="0" applyNumberFormat="1" applyFont="1" applyBorder="1" applyAlignment="1">
      <alignment horizontal="right" vertical="center"/>
    </xf>
    <xf numFmtId="4" fontId="8" fillId="8" borderId="50" xfId="0" applyNumberFormat="1" applyFont="1" applyFill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8" fillId="8" borderId="18" xfId="0" applyNumberFormat="1" applyFont="1" applyFill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4" fontId="8" fillId="8" borderId="52" xfId="0" applyNumberFormat="1" applyFont="1" applyFill="1" applyBorder="1" applyAlignment="1">
      <alignment horizontal="right" vertical="center"/>
    </xf>
    <xf numFmtId="4" fontId="6" fillId="0" borderId="53" xfId="0" applyNumberFormat="1" applyFont="1" applyBorder="1" applyAlignment="1">
      <alignment horizontal="right" vertical="center"/>
    </xf>
    <xf numFmtId="4" fontId="8" fillId="8" borderId="51" xfId="0" applyNumberFormat="1" applyFont="1" applyFill="1" applyBorder="1" applyAlignment="1">
      <alignment horizontal="right" vertical="center"/>
    </xf>
    <xf numFmtId="4" fontId="7" fillId="0" borderId="47" xfId="0" applyNumberFormat="1" applyFont="1" applyBorder="1" applyAlignment="1">
      <alignment horizontal="right" vertical="center"/>
    </xf>
    <xf numFmtId="4" fontId="7" fillId="0" borderId="36" xfId="0" applyNumberFormat="1" applyFont="1" applyFill="1" applyBorder="1" applyAlignment="1">
      <alignment horizontal="right" vertical="center"/>
    </xf>
    <xf numFmtId="4" fontId="6" fillId="0" borderId="47" xfId="0" applyNumberFormat="1" applyFont="1" applyBorder="1" applyAlignment="1">
      <alignment horizontal="right" vertical="center"/>
    </xf>
    <xf numFmtId="4" fontId="6" fillId="0" borderId="43" xfId="0" applyNumberFormat="1" applyFont="1" applyBorder="1" applyAlignment="1">
      <alignment horizontal="right" vertical="center"/>
    </xf>
    <xf numFmtId="4" fontId="7" fillId="0" borderId="45" xfId="0" applyNumberFormat="1" applyFont="1" applyBorder="1" applyAlignment="1">
      <alignment horizontal="right" vertical="center"/>
    </xf>
    <xf numFmtId="4" fontId="6" fillId="0" borderId="45" xfId="0" applyNumberFormat="1" applyFont="1" applyBorder="1" applyAlignment="1">
      <alignment horizontal="right" vertical="center"/>
    </xf>
    <xf numFmtId="4" fontId="6" fillId="0" borderId="46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7" fillId="0" borderId="28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7" fillId="0" borderId="43" xfId="0" applyNumberFormat="1" applyFont="1" applyBorder="1" applyAlignment="1">
      <alignment horizontal="right" vertical="center"/>
    </xf>
    <xf numFmtId="4" fontId="7" fillId="0" borderId="46" xfId="0" applyNumberFormat="1" applyFont="1" applyBorder="1" applyAlignment="1">
      <alignment horizontal="right" vertical="center"/>
    </xf>
    <xf numFmtId="4" fontId="7" fillId="0" borderId="42" xfId="0" applyNumberFormat="1" applyFont="1" applyBorder="1" applyAlignment="1">
      <alignment horizontal="right" vertical="center"/>
    </xf>
    <xf numFmtId="4" fontId="6" fillId="0" borderId="37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2" fillId="0" borderId="50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2" fillId="0" borderId="33" xfId="0" applyNumberFormat="1" applyFont="1" applyBorder="1" applyAlignment="1">
      <alignment horizontal="right" vertical="center"/>
    </xf>
    <xf numFmtId="4" fontId="12" fillId="0" borderId="51" xfId="0" applyNumberFormat="1" applyFont="1" applyBorder="1" applyAlignment="1">
      <alignment horizontal="right" vertical="center"/>
    </xf>
    <xf numFmtId="4" fontId="12" fillId="0" borderId="47" xfId="0" applyNumberFormat="1" applyFont="1" applyBorder="1" applyAlignment="1">
      <alignment horizontal="right" vertical="center"/>
    </xf>
    <xf numFmtId="4" fontId="12" fillId="0" borderId="4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8" fillId="7" borderId="0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4" fontId="8" fillId="7" borderId="5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8" fillId="8" borderId="48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 vertical="center" wrapText="1"/>
    </xf>
    <xf numFmtId="4" fontId="16" fillId="0" borderId="21" xfId="0" applyNumberFormat="1" applyFont="1" applyFill="1" applyBorder="1" applyAlignment="1">
      <alignment horizontal="center" vertical="center"/>
    </xf>
    <xf numFmtId="4" fontId="17" fillId="0" borderId="31" xfId="0" applyNumberFormat="1" applyFont="1" applyBorder="1" applyAlignment="1">
      <alignment horizontal="right" vertical="center"/>
    </xf>
    <xf numFmtId="4" fontId="8" fillId="7" borderId="51" xfId="0" applyNumberFormat="1" applyFont="1" applyFill="1" applyBorder="1" applyAlignment="1">
      <alignment horizontal="right" vertical="center"/>
    </xf>
    <xf numFmtId="4" fontId="8" fillId="7" borderId="25" xfId="0" applyNumberFormat="1" applyFont="1" applyFill="1" applyBorder="1" applyAlignment="1">
      <alignment horizontal="right" vertical="center"/>
    </xf>
    <xf numFmtId="4" fontId="8" fillId="7" borderId="13" xfId="0" applyNumberFormat="1" applyFont="1" applyFill="1" applyBorder="1" applyAlignment="1">
      <alignment horizontal="right" vertical="center"/>
    </xf>
    <xf numFmtId="4" fontId="8" fillId="8" borderId="39" xfId="0" applyNumberFormat="1" applyFont="1" applyFill="1" applyBorder="1" applyAlignment="1">
      <alignment horizontal="right" vertical="center"/>
    </xf>
    <xf numFmtId="4" fontId="8" fillId="8" borderId="41" xfId="0" applyNumberFormat="1" applyFont="1" applyFill="1" applyBorder="1" applyAlignment="1">
      <alignment horizontal="right" vertical="center"/>
    </xf>
    <xf numFmtId="4" fontId="13" fillId="8" borderId="14" xfId="0" applyNumberFormat="1" applyFont="1" applyFill="1" applyBorder="1" applyAlignment="1">
      <alignment horizontal="right" vertical="center"/>
    </xf>
    <xf numFmtId="4" fontId="14" fillId="0" borderId="29" xfId="0" applyNumberFormat="1" applyFont="1" applyBorder="1" applyAlignment="1">
      <alignment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0" fillId="0" borderId="61" xfId="0" applyNumberFormat="1" applyFont="1" applyBorder="1" applyAlignment="1">
      <alignment vertical="center"/>
    </xf>
    <xf numFmtId="4" fontId="13" fillId="8" borderId="15" xfId="0" applyNumberFormat="1" applyFont="1" applyFill="1" applyBorder="1" applyAlignment="1">
      <alignment horizontal="right" vertical="center"/>
    </xf>
    <xf numFmtId="0" fontId="19" fillId="8" borderId="63" xfId="0" applyFont="1" applyFill="1" applyBorder="1" applyAlignment="1">
      <alignment horizontal="center" vertical="center" wrapText="1"/>
    </xf>
    <xf numFmtId="4" fontId="16" fillId="8" borderId="31" xfId="0" applyNumberFormat="1" applyFont="1" applyFill="1" applyBorder="1" applyAlignment="1">
      <alignment vertical="center"/>
    </xf>
    <xf numFmtId="4" fontId="16" fillId="8" borderId="34" xfId="0" applyNumberFormat="1" applyFont="1" applyFill="1" applyBorder="1"/>
    <xf numFmtId="4" fontId="16" fillId="8" borderId="43" xfId="0" applyNumberFormat="1" applyFont="1" applyFill="1" applyBorder="1"/>
    <xf numFmtId="4" fontId="14" fillId="0" borderId="33" xfId="0" applyNumberFormat="1" applyFont="1" applyBorder="1" applyAlignment="1">
      <alignment vertical="center"/>
    </xf>
    <xf numFmtId="4" fontId="13" fillId="8" borderId="16" xfId="0" applyNumberFormat="1" applyFont="1" applyFill="1" applyBorder="1" applyAlignment="1">
      <alignment horizontal="right" vertical="center"/>
    </xf>
    <xf numFmtId="4" fontId="17" fillId="8" borderId="42" xfId="0" applyNumberFormat="1" applyFont="1" applyFill="1" applyBorder="1"/>
    <xf numFmtId="0" fontId="21" fillId="0" borderId="0" xfId="0" applyFont="1"/>
    <xf numFmtId="0" fontId="22" fillId="0" borderId="0" xfId="0" applyFont="1"/>
    <xf numFmtId="4" fontId="17" fillId="7" borderId="48" xfId="0" applyNumberFormat="1" applyFont="1" applyFill="1" applyBorder="1" applyAlignment="1">
      <alignment horizontal="right"/>
    </xf>
    <xf numFmtId="4" fontId="17" fillId="7" borderId="42" xfId="0" applyNumberFormat="1" applyFont="1" applyFill="1" applyBorder="1" applyAlignment="1">
      <alignment horizontal="right"/>
    </xf>
    <xf numFmtId="4" fontId="17" fillId="7" borderId="42" xfId="0" applyNumberFormat="1" applyFont="1" applyFill="1" applyBorder="1"/>
    <xf numFmtId="4" fontId="17" fillId="7" borderId="46" xfId="0" applyNumberFormat="1" applyFont="1" applyFill="1" applyBorder="1"/>
    <xf numFmtId="4" fontId="2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zoomScale="90" zoomScaleNormal="90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A50" sqref="A50:XFD50"/>
    </sheetView>
  </sheetViews>
  <sheetFormatPr defaultColWidth="77.5703125" defaultRowHeight="16.5" x14ac:dyDescent="0.3"/>
  <cols>
    <col min="1" max="1" width="16.140625" style="30" customWidth="1"/>
    <col min="2" max="2" width="19.42578125" style="30" customWidth="1"/>
    <col min="3" max="3" width="26.7109375" style="30" customWidth="1"/>
    <col min="4" max="4" width="4.28515625" style="1" customWidth="1"/>
    <col min="5" max="5" width="11.140625" style="167" customWidth="1"/>
    <col min="6" max="6" width="10.140625" style="168" customWidth="1"/>
    <col min="7" max="7" width="10.7109375" style="168" customWidth="1"/>
    <col min="8" max="8" width="9.28515625" style="168" customWidth="1"/>
    <col min="9" max="9" width="9.42578125" style="168" customWidth="1"/>
    <col min="10" max="10" width="10.5703125" style="168" customWidth="1"/>
    <col min="11" max="11" width="10.140625" style="168" customWidth="1"/>
    <col min="12" max="12" width="9.42578125" style="168" customWidth="1"/>
    <col min="13" max="13" width="9.5703125" style="168" customWidth="1"/>
    <col min="14" max="14" width="9.42578125" style="168" customWidth="1"/>
    <col min="15" max="15" width="9.7109375" style="168" customWidth="1"/>
    <col min="16" max="16" width="9.85546875" style="168" customWidth="1"/>
    <col min="17" max="17" width="10.28515625" style="168" customWidth="1"/>
    <col min="18" max="18" width="9.5703125" style="168" customWidth="1"/>
    <col min="19" max="19" width="10.85546875" style="168" customWidth="1"/>
    <col min="20" max="20" width="9.85546875" style="1" customWidth="1"/>
    <col min="21" max="21" width="9.7109375" style="1" customWidth="1"/>
    <col min="22" max="22" width="10.5703125" style="1" customWidth="1"/>
    <col min="23" max="23" width="16" style="1" customWidth="1"/>
    <col min="24" max="24" width="18.85546875" style="1" customWidth="1"/>
    <col min="25" max="16384" width="77.5703125" style="1"/>
  </cols>
  <sheetData>
    <row r="1" spans="1:30" s="30" customFormat="1" ht="45" customHeight="1" thickBot="1" x14ac:dyDescent="0.3">
      <c r="A1" s="65" t="s">
        <v>0</v>
      </c>
      <c r="B1" s="82" t="s">
        <v>1</v>
      </c>
      <c r="C1" s="65" t="s">
        <v>2</v>
      </c>
      <c r="D1" s="82" t="s">
        <v>27</v>
      </c>
      <c r="E1" s="170" t="s">
        <v>76</v>
      </c>
      <c r="F1" s="86" t="s">
        <v>73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  <c r="S1" s="65" t="s">
        <v>79</v>
      </c>
      <c r="T1" s="42"/>
    </row>
    <row r="2" spans="1:30" s="30" customFormat="1" ht="63" customHeight="1" thickBot="1" x14ac:dyDescent="0.3">
      <c r="A2" s="81"/>
      <c r="B2" s="83"/>
      <c r="C2" s="81"/>
      <c r="D2" s="83"/>
      <c r="E2" s="171"/>
      <c r="F2" s="43" t="s">
        <v>28</v>
      </c>
      <c r="G2" s="44" t="s">
        <v>29</v>
      </c>
      <c r="H2" s="44" t="s">
        <v>30</v>
      </c>
      <c r="I2" s="44" t="s">
        <v>31</v>
      </c>
      <c r="J2" s="44" t="s">
        <v>32</v>
      </c>
      <c r="K2" s="44" t="s">
        <v>33</v>
      </c>
      <c r="L2" s="44" t="s">
        <v>34</v>
      </c>
      <c r="M2" s="44" t="s">
        <v>35</v>
      </c>
      <c r="N2" s="44" t="s">
        <v>36</v>
      </c>
      <c r="O2" s="45" t="s">
        <v>37</v>
      </c>
      <c r="P2" s="45" t="s">
        <v>38</v>
      </c>
      <c r="Q2" s="45" t="s">
        <v>39</v>
      </c>
      <c r="R2" s="46" t="s">
        <v>75</v>
      </c>
      <c r="S2" s="66"/>
      <c r="T2" s="42"/>
      <c r="AD2" s="47"/>
    </row>
    <row r="3" spans="1:30" s="116" customFormat="1" ht="80.25" customHeight="1" x14ac:dyDescent="0.3">
      <c r="A3" s="67" t="s">
        <v>40</v>
      </c>
      <c r="B3" s="112" t="s">
        <v>3</v>
      </c>
      <c r="C3" s="69" t="s">
        <v>4</v>
      </c>
      <c r="D3" s="72" t="s">
        <v>41</v>
      </c>
      <c r="E3" s="118">
        <f>SUM(E4:E6)</f>
        <v>572800</v>
      </c>
      <c r="F3" s="119">
        <f t="shared" ref="F3:R3" si="0">SUM(F4:F6)</f>
        <v>0</v>
      </c>
      <c r="G3" s="119">
        <f t="shared" si="0"/>
        <v>5096.7700000000004</v>
      </c>
      <c r="H3" s="119">
        <f t="shared" si="0"/>
        <v>33819.800000000003</v>
      </c>
      <c r="I3" s="119">
        <f t="shared" si="0"/>
        <v>51754.76</v>
      </c>
      <c r="J3" s="119">
        <f t="shared" si="0"/>
        <v>90962.06</v>
      </c>
      <c r="K3" s="119">
        <f t="shared" si="0"/>
        <v>5295.5</v>
      </c>
      <c r="L3" s="119">
        <f t="shared" si="0"/>
        <v>146788.18000000002</v>
      </c>
      <c r="M3" s="119">
        <f t="shared" si="0"/>
        <v>60219.12</v>
      </c>
      <c r="N3" s="119">
        <f t="shared" si="0"/>
        <v>11792.3</v>
      </c>
      <c r="O3" s="119">
        <f t="shared" si="0"/>
        <v>10279.48</v>
      </c>
      <c r="P3" s="119">
        <f t="shared" si="0"/>
        <v>0</v>
      </c>
      <c r="Q3" s="119">
        <f t="shared" si="0"/>
        <v>143400.72999999998</v>
      </c>
      <c r="R3" s="119">
        <f t="shared" si="0"/>
        <v>559408.69999999995</v>
      </c>
      <c r="S3" s="120">
        <f t="shared" ref="S3:S24" si="1">E3-R3</f>
        <v>13391.300000000047</v>
      </c>
      <c r="T3" s="113"/>
      <c r="U3" s="114"/>
      <c r="V3" s="114"/>
      <c r="W3" s="115"/>
      <c r="X3" s="115"/>
      <c r="Y3" s="115"/>
      <c r="Z3" s="115"/>
      <c r="AA3" s="115"/>
      <c r="AB3" s="115"/>
      <c r="AC3" s="115"/>
    </row>
    <row r="4" spans="1:30" x14ac:dyDescent="0.3">
      <c r="A4" s="68"/>
      <c r="B4" s="19" t="s">
        <v>5</v>
      </c>
      <c r="C4" s="70"/>
      <c r="D4" s="73"/>
      <c r="E4" s="121">
        <v>299850</v>
      </c>
      <c r="F4" s="122">
        <v>0</v>
      </c>
      <c r="G4" s="122">
        <v>0</v>
      </c>
      <c r="H4" s="122">
        <v>0</v>
      </c>
      <c r="I4" s="122">
        <v>0</v>
      </c>
      <c r="J4" s="122">
        <v>90962.06</v>
      </c>
      <c r="K4" s="122">
        <v>0</v>
      </c>
      <c r="L4" s="122">
        <v>137421.57</v>
      </c>
      <c r="M4" s="122">
        <v>771.12</v>
      </c>
      <c r="N4" s="122">
        <v>0</v>
      </c>
      <c r="O4" s="122">
        <v>0</v>
      </c>
      <c r="P4" s="122">
        <v>0</v>
      </c>
      <c r="Q4" s="122">
        <v>70678.17</v>
      </c>
      <c r="R4" s="123">
        <f>SUM(F4:Q4)</f>
        <v>299832.92</v>
      </c>
      <c r="S4" s="124">
        <f t="shared" si="1"/>
        <v>17.080000000016298</v>
      </c>
      <c r="T4" s="4"/>
      <c r="W4" s="2"/>
      <c r="X4" s="2"/>
      <c r="Y4" s="2"/>
      <c r="Z4" s="2"/>
      <c r="AA4" s="2"/>
      <c r="AB4" s="2"/>
      <c r="AC4" s="2"/>
    </row>
    <row r="5" spans="1:30" x14ac:dyDescent="0.3">
      <c r="A5" s="68"/>
      <c r="B5" s="19" t="s">
        <v>6</v>
      </c>
      <c r="C5" s="70"/>
      <c r="D5" s="73"/>
      <c r="E5" s="121">
        <v>260000</v>
      </c>
      <c r="F5" s="122">
        <v>0</v>
      </c>
      <c r="G5" s="122">
        <v>5096.7700000000004</v>
      </c>
      <c r="H5" s="122">
        <v>31856.3</v>
      </c>
      <c r="I5" s="122">
        <v>51754.76</v>
      </c>
      <c r="J5" s="122">
        <v>0</v>
      </c>
      <c r="K5" s="122">
        <v>5295.5</v>
      </c>
      <c r="L5" s="122">
        <v>8615.6</v>
      </c>
      <c r="M5" s="122">
        <v>54917.96</v>
      </c>
      <c r="N5" s="122">
        <v>11792.3</v>
      </c>
      <c r="O5" s="122">
        <v>5950</v>
      </c>
      <c r="P5" s="122">
        <v>0</v>
      </c>
      <c r="Q5" s="122">
        <v>72722.559999999998</v>
      </c>
      <c r="R5" s="123">
        <f t="shared" ref="R5:R6" si="2">SUM(F5:Q5)</f>
        <v>248001.75</v>
      </c>
      <c r="S5" s="124">
        <f t="shared" si="1"/>
        <v>11998.25</v>
      </c>
      <c r="T5" s="4"/>
      <c r="W5" s="2"/>
      <c r="X5" s="2"/>
      <c r="Y5" s="2"/>
      <c r="Z5" s="2"/>
      <c r="AA5" s="2"/>
      <c r="AB5" s="2"/>
      <c r="AC5" s="2"/>
    </row>
    <row r="6" spans="1:30" ht="17.25" thickBot="1" x14ac:dyDescent="0.35">
      <c r="A6" s="68"/>
      <c r="B6" s="20" t="s">
        <v>7</v>
      </c>
      <c r="C6" s="71"/>
      <c r="D6" s="74"/>
      <c r="E6" s="125">
        <v>12950</v>
      </c>
      <c r="F6" s="126">
        <v>0</v>
      </c>
      <c r="G6" s="126">
        <v>0</v>
      </c>
      <c r="H6" s="126">
        <v>1963.5</v>
      </c>
      <c r="I6" s="126">
        <v>0</v>
      </c>
      <c r="J6" s="126">
        <v>0</v>
      </c>
      <c r="K6" s="126">
        <v>0</v>
      </c>
      <c r="L6" s="126">
        <v>751.01</v>
      </c>
      <c r="M6" s="126">
        <v>4530.04</v>
      </c>
      <c r="N6" s="126">
        <v>0</v>
      </c>
      <c r="O6" s="126">
        <v>4329.4799999999996</v>
      </c>
      <c r="P6" s="126">
        <v>0</v>
      </c>
      <c r="Q6" s="126">
        <v>0</v>
      </c>
      <c r="R6" s="127">
        <f t="shared" si="2"/>
        <v>11574.029999999999</v>
      </c>
      <c r="S6" s="128">
        <f t="shared" si="1"/>
        <v>1375.9700000000012</v>
      </c>
      <c r="T6" s="4"/>
      <c r="W6" s="2"/>
      <c r="X6" s="2"/>
      <c r="Y6" s="2"/>
      <c r="Z6" s="2"/>
      <c r="AA6" s="2"/>
      <c r="AB6" s="2"/>
      <c r="AC6" s="2"/>
    </row>
    <row r="7" spans="1:30" ht="94.5" x14ac:dyDescent="0.3">
      <c r="A7" s="64" t="s">
        <v>42</v>
      </c>
      <c r="B7" s="75" t="s">
        <v>8</v>
      </c>
      <c r="C7" s="31" t="s">
        <v>4</v>
      </c>
      <c r="D7" s="5" t="s">
        <v>41</v>
      </c>
      <c r="E7" s="129">
        <v>3206977.12</v>
      </c>
      <c r="F7" s="130">
        <v>0</v>
      </c>
      <c r="G7" s="130">
        <v>526037.62</v>
      </c>
      <c r="H7" s="130">
        <v>1357.6</v>
      </c>
      <c r="I7" s="130">
        <v>200144.03</v>
      </c>
      <c r="J7" s="130">
        <v>366370.96</v>
      </c>
      <c r="K7" s="130">
        <v>494298.58</v>
      </c>
      <c r="L7" s="130">
        <v>12283.11</v>
      </c>
      <c r="M7" s="130">
        <v>345404.65</v>
      </c>
      <c r="N7" s="130">
        <v>92854.82</v>
      </c>
      <c r="O7" s="130">
        <v>273924.33</v>
      </c>
      <c r="P7" s="130">
        <v>537353.39</v>
      </c>
      <c r="Q7" s="130">
        <v>356948.03</v>
      </c>
      <c r="R7" s="131">
        <f t="shared" ref="R7:R19" si="3">SUM(F7:Q7)</f>
        <v>3206977.12</v>
      </c>
      <c r="S7" s="132">
        <f t="shared" si="1"/>
        <v>0</v>
      </c>
      <c r="T7" s="3"/>
      <c r="U7" s="2"/>
      <c r="V7" s="2"/>
      <c r="W7" s="2"/>
      <c r="X7" s="2"/>
      <c r="Y7" s="2"/>
      <c r="Z7" s="2"/>
      <c r="AA7" s="2"/>
      <c r="AB7" s="2"/>
      <c r="AC7" s="2"/>
    </row>
    <row r="8" spans="1:30" ht="41.25" x14ac:dyDescent="0.3">
      <c r="A8" s="62"/>
      <c r="B8" s="76"/>
      <c r="C8" s="32" t="s">
        <v>9</v>
      </c>
      <c r="D8" s="6" t="s">
        <v>43</v>
      </c>
      <c r="E8" s="133">
        <v>2968649.95</v>
      </c>
      <c r="F8" s="122">
        <v>192375.37</v>
      </c>
      <c r="G8" s="122">
        <v>101970.94</v>
      </c>
      <c r="H8" s="122">
        <v>139988.38</v>
      </c>
      <c r="I8" s="122">
        <v>411167.36</v>
      </c>
      <c r="J8" s="122">
        <v>66154.070000000007</v>
      </c>
      <c r="K8" s="122">
        <v>385150.82</v>
      </c>
      <c r="L8" s="122">
        <v>226610.81</v>
      </c>
      <c r="M8" s="122">
        <v>159435.21</v>
      </c>
      <c r="N8" s="122">
        <v>227595.31</v>
      </c>
      <c r="O8" s="122">
        <v>204750.51</v>
      </c>
      <c r="P8" s="122">
        <v>254076.79</v>
      </c>
      <c r="Q8" s="122">
        <v>599374.38</v>
      </c>
      <c r="R8" s="123">
        <f t="shared" si="3"/>
        <v>2968649.95</v>
      </c>
      <c r="S8" s="134">
        <f t="shared" si="1"/>
        <v>0</v>
      </c>
      <c r="T8" s="3"/>
      <c r="W8" s="2"/>
      <c r="X8" s="2"/>
      <c r="Y8" s="2"/>
      <c r="Z8" s="2"/>
      <c r="AA8" s="2"/>
      <c r="AB8" s="2"/>
      <c r="AC8" s="2"/>
    </row>
    <row r="9" spans="1:30" ht="27.75" x14ac:dyDescent="0.3">
      <c r="A9" s="62"/>
      <c r="B9" s="76"/>
      <c r="C9" s="32" t="s">
        <v>10</v>
      </c>
      <c r="D9" s="6" t="s">
        <v>44</v>
      </c>
      <c r="E9" s="133">
        <v>1661879.2000000002</v>
      </c>
      <c r="F9" s="122">
        <v>128182.47</v>
      </c>
      <c r="G9" s="122">
        <v>104663.44</v>
      </c>
      <c r="H9" s="122">
        <v>192179.36</v>
      </c>
      <c r="I9" s="122">
        <v>161114.62</v>
      </c>
      <c r="J9" s="122">
        <v>53287.81</v>
      </c>
      <c r="K9" s="122">
        <v>248522.03</v>
      </c>
      <c r="L9" s="122">
        <v>41344.449999999997</v>
      </c>
      <c r="M9" s="122">
        <v>124703.62</v>
      </c>
      <c r="N9" s="122">
        <v>195239.57</v>
      </c>
      <c r="O9" s="122">
        <v>128300.77</v>
      </c>
      <c r="P9" s="122">
        <v>115310.07</v>
      </c>
      <c r="Q9" s="122">
        <v>169030.99</v>
      </c>
      <c r="R9" s="123">
        <f t="shared" si="3"/>
        <v>1661879.2</v>
      </c>
      <c r="S9" s="134">
        <f t="shared" si="1"/>
        <v>0</v>
      </c>
      <c r="T9" s="3"/>
      <c r="W9" s="2"/>
      <c r="X9" s="2"/>
      <c r="Y9" s="2"/>
      <c r="Z9" s="2"/>
      <c r="AA9" s="2"/>
      <c r="AB9" s="2"/>
      <c r="AC9" s="2"/>
    </row>
    <row r="10" spans="1:30" ht="42" thickBot="1" x14ac:dyDescent="0.35">
      <c r="A10" s="62"/>
      <c r="B10" s="77"/>
      <c r="C10" s="33" t="s">
        <v>11</v>
      </c>
      <c r="D10" s="7" t="s">
        <v>45</v>
      </c>
      <c r="E10" s="135">
        <v>3134630.21</v>
      </c>
      <c r="F10" s="126">
        <v>409885.24</v>
      </c>
      <c r="G10" s="126">
        <v>131941.68</v>
      </c>
      <c r="H10" s="126">
        <v>233122.31</v>
      </c>
      <c r="I10" s="126">
        <v>203328.81</v>
      </c>
      <c r="J10" s="126">
        <v>313880.08</v>
      </c>
      <c r="K10" s="126">
        <v>498117.07</v>
      </c>
      <c r="L10" s="126">
        <v>250829.15</v>
      </c>
      <c r="M10" s="126">
        <v>81571.88</v>
      </c>
      <c r="N10" s="126">
        <v>137148.81</v>
      </c>
      <c r="O10" s="126">
        <v>376101.59</v>
      </c>
      <c r="P10" s="126">
        <v>294664.42</v>
      </c>
      <c r="Q10" s="126">
        <v>204039.17</v>
      </c>
      <c r="R10" s="127">
        <f t="shared" si="3"/>
        <v>3134630.21</v>
      </c>
      <c r="S10" s="136">
        <f t="shared" si="1"/>
        <v>0</v>
      </c>
      <c r="T10" s="117">
        <f>R10+R9+R8+R7</f>
        <v>10972136.48</v>
      </c>
      <c r="W10" s="2"/>
      <c r="X10" s="2"/>
      <c r="Y10" s="2"/>
      <c r="Z10" s="2"/>
      <c r="AA10" s="2"/>
      <c r="AB10" s="2"/>
      <c r="AC10" s="2"/>
    </row>
    <row r="11" spans="1:30" ht="95.25" x14ac:dyDescent="0.3">
      <c r="A11" s="62"/>
      <c r="B11" s="78" t="s">
        <v>12</v>
      </c>
      <c r="C11" s="34" t="s">
        <v>4</v>
      </c>
      <c r="D11" s="5" t="s">
        <v>41</v>
      </c>
      <c r="E11" s="129">
        <v>5858781.9800000004</v>
      </c>
      <c r="F11" s="130">
        <v>0</v>
      </c>
      <c r="G11" s="130">
        <v>240042.64</v>
      </c>
      <c r="H11" s="130">
        <v>0</v>
      </c>
      <c r="I11" s="130">
        <v>971646.17</v>
      </c>
      <c r="J11" s="130">
        <v>498378.71</v>
      </c>
      <c r="K11" s="130">
        <v>337838.74</v>
      </c>
      <c r="L11" s="130">
        <v>472393.09</v>
      </c>
      <c r="M11" s="130">
        <v>783663.37</v>
      </c>
      <c r="N11" s="130">
        <v>863566.75</v>
      </c>
      <c r="O11" s="130">
        <v>544943.91</v>
      </c>
      <c r="P11" s="130">
        <v>485954.44</v>
      </c>
      <c r="Q11" s="130">
        <v>660354.16</v>
      </c>
      <c r="R11" s="131">
        <f t="shared" si="3"/>
        <v>5858781.9800000004</v>
      </c>
      <c r="S11" s="132">
        <f t="shared" si="1"/>
        <v>0</v>
      </c>
      <c r="T11" s="3"/>
      <c r="W11" s="2"/>
      <c r="X11" s="2"/>
      <c r="Y11" s="2"/>
      <c r="Z11" s="2"/>
      <c r="AA11" s="2"/>
      <c r="AB11" s="2"/>
      <c r="AC11" s="2"/>
    </row>
    <row r="12" spans="1:30" ht="40.5" x14ac:dyDescent="0.3">
      <c r="A12" s="62"/>
      <c r="B12" s="79"/>
      <c r="C12" s="35" t="s">
        <v>9</v>
      </c>
      <c r="D12" s="6" t="s">
        <v>43</v>
      </c>
      <c r="E12" s="133">
        <v>1143909.4099999999</v>
      </c>
      <c r="F12" s="122">
        <v>32926.720000000001</v>
      </c>
      <c r="G12" s="122">
        <v>65853.440000000002</v>
      </c>
      <c r="H12" s="122">
        <v>24279.42</v>
      </c>
      <c r="I12" s="122">
        <v>41939.910000000003</v>
      </c>
      <c r="J12" s="122">
        <v>59613.46</v>
      </c>
      <c r="K12" s="122">
        <v>70668.100000000006</v>
      </c>
      <c r="L12" s="122">
        <v>40204.11</v>
      </c>
      <c r="M12" s="122">
        <v>44320.77</v>
      </c>
      <c r="N12" s="122">
        <v>93834.98</v>
      </c>
      <c r="O12" s="122">
        <v>99302.18</v>
      </c>
      <c r="P12" s="122">
        <v>109033.96</v>
      </c>
      <c r="Q12" s="122">
        <v>461932.36</v>
      </c>
      <c r="R12" s="123">
        <f t="shared" si="3"/>
        <v>1143909.4099999999</v>
      </c>
      <c r="S12" s="134">
        <f t="shared" si="1"/>
        <v>0</v>
      </c>
      <c r="T12" s="3"/>
      <c r="W12" s="2"/>
      <c r="X12" s="2"/>
      <c r="Y12" s="2"/>
      <c r="Z12" s="2"/>
      <c r="AA12" s="2"/>
      <c r="AB12" s="2"/>
      <c r="AC12" s="2"/>
    </row>
    <row r="13" spans="1:30" ht="24.75" customHeight="1" x14ac:dyDescent="0.3">
      <c r="A13" s="62"/>
      <c r="B13" s="79"/>
      <c r="C13" s="35" t="s">
        <v>10</v>
      </c>
      <c r="D13" s="6" t="s">
        <v>44</v>
      </c>
      <c r="E13" s="133">
        <v>1767174.6300000001</v>
      </c>
      <c r="F13" s="122">
        <v>9611.51</v>
      </c>
      <c r="G13" s="122">
        <v>65907.5</v>
      </c>
      <c r="H13" s="122">
        <v>65907.5</v>
      </c>
      <c r="I13" s="122">
        <v>77608.34</v>
      </c>
      <c r="J13" s="122">
        <v>203505.61</v>
      </c>
      <c r="K13" s="122">
        <v>81543.77</v>
      </c>
      <c r="L13" s="122">
        <v>129140.42</v>
      </c>
      <c r="M13" s="122">
        <v>120950.71</v>
      </c>
      <c r="N13" s="122">
        <v>123976.2</v>
      </c>
      <c r="O13" s="122">
        <v>263932.87</v>
      </c>
      <c r="P13" s="122">
        <v>110990.3</v>
      </c>
      <c r="Q13" s="122">
        <v>514099.9</v>
      </c>
      <c r="R13" s="123">
        <f t="shared" si="3"/>
        <v>1767174.63</v>
      </c>
      <c r="S13" s="134">
        <f t="shared" si="1"/>
        <v>0</v>
      </c>
      <c r="T13" s="3"/>
      <c r="W13" s="2"/>
      <c r="X13" s="2"/>
      <c r="Y13" s="2"/>
      <c r="Z13" s="2"/>
      <c r="AA13" s="2"/>
      <c r="AB13" s="2"/>
      <c r="AC13" s="2"/>
    </row>
    <row r="14" spans="1:30" ht="41.25" thickBot="1" x14ac:dyDescent="0.35">
      <c r="A14" s="62"/>
      <c r="B14" s="80"/>
      <c r="C14" s="36" t="s">
        <v>11</v>
      </c>
      <c r="D14" s="8" t="s">
        <v>45</v>
      </c>
      <c r="E14" s="137">
        <v>2131348.5099999998</v>
      </c>
      <c r="F14" s="138">
        <v>179523.51</v>
      </c>
      <c r="G14" s="138">
        <v>281972.61</v>
      </c>
      <c r="H14" s="138">
        <v>248280.85</v>
      </c>
      <c r="I14" s="138">
        <v>227773.62</v>
      </c>
      <c r="J14" s="138">
        <v>287366.8</v>
      </c>
      <c r="K14" s="138">
        <v>86796.7</v>
      </c>
      <c r="L14" s="138">
        <v>160949.4</v>
      </c>
      <c r="M14" s="138">
        <v>33146.9</v>
      </c>
      <c r="N14" s="139">
        <v>110894.42</v>
      </c>
      <c r="O14" s="138">
        <v>169182.82</v>
      </c>
      <c r="P14" s="138">
        <v>181460.85</v>
      </c>
      <c r="Q14" s="138">
        <v>164000.03</v>
      </c>
      <c r="R14" s="140">
        <f t="shared" si="3"/>
        <v>2131348.5099999998</v>
      </c>
      <c r="S14" s="141">
        <f t="shared" si="1"/>
        <v>0</v>
      </c>
      <c r="T14" s="169">
        <f>R14+R13+R12+R11</f>
        <v>10901214.530000001</v>
      </c>
      <c r="W14" s="2"/>
      <c r="X14" s="2"/>
      <c r="Y14" s="2"/>
      <c r="Z14" s="2"/>
      <c r="AA14" s="2"/>
      <c r="AB14" s="2"/>
      <c r="AC14" s="2"/>
    </row>
    <row r="15" spans="1:30" ht="45.75" customHeight="1" x14ac:dyDescent="0.3">
      <c r="A15" s="62"/>
      <c r="B15" s="75" t="s">
        <v>13</v>
      </c>
      <c r="C15" s="37" t="s">
        <v>14</v>
      </c>
      <c r="D15" s="9" t="s">
        <v>46</v>
      </c>
      <c r="E15" s="172">
        <v>14766720</v>
      </c>
      <c r="F15" s="130">
        <v>946560</v>
      </c>
      <c r="G15" s="130">
        <v>917120</v>
      </c>
      <c r="H15" s="130">
        <v>1143040</v>
      </c>
      <c r="I15" s="130">
        <v>1410560</v>
      </c>
      <c r="J15" s="130">
        <v>1164800</v>
      </c>
      <c r="K15" s="130">
        <v>1361280</v>
      </c>
      <c r="L15" s="130">
        <v>1320960</v>
      </c>
      <c r="M15" s="130">
        <v>1379200</v>
      </c>
      <c r="N15" s="130">
        <v>1473920</v>
      </c>
      <c r="O15" s="130">
        <v>1288960</v>
      </c>
      <c r="P15" s="130">
        <v>1180160</v>
      </c>
      <c r="Q15" s="130">
        <v>1249280</v>
      </c>
      <c r="R15" s="131">
        <f t="shared" si="3"/>
        <v>14835840</v>
      </c>
      <c r="S15" s="173">
        <f t="shared" si="1"/>
        <v>-69120</v>
      </c>
      <c r="T15" s="4"/>
      <c r="W15" s="2"/>
      <c r="X15" s="2"/>
      <c r="Y15" s="2"/>
      <c r="Z15" s="2"/>
      <c r="AA15" s="2"/>
      <c r="AB15" s="2"/>
      <c r="AC15" s="2"/>
    </row>
    <row r="16" spans="1:30" ht="95.25" thickBot="1" x14ac:dyDescent="0.35">
      <c r="A16" s="63"/>
      <c r="B16" s="77"/>
      <c r="C16" s="38" t="s">
        <v>4</v>
      </c>
      <c r="D16" s="7" t="s">
        <v>41</v>
      </c>
      <c r="E16" s="125">
        <v>1015040</v>
      </c>
      <c r="F16" s="126">
        <v>33280</v>
      </c>
      <c r="G16" s="126">
        <v>49280</v>
      </c>
      <c r="H16" s="126">
        <v>69440</v>
      </c>
      <c r="I16" s="126">
        <v>80320</v>
      </c>
      <c r="J16" s="126">
        <v>78400</v>
      </c>
      <c r="K16" s="126">
        <v>129920</v>
      </c>
      <c r="L16" s="126">
        <v>115520</v>
      </c>
      <c r="M16" s="126">
        <v>63040</v>
      </c>
      <c r="N16" s="126">
        <v>99840</v>
      </c>
      <c r="O16" s="126">
        <v>106880</v>
      </c>
      <c r="P16" s="126">
        <v>83200</v>
      </c>
      <c r="Q16" s="126">
        <v>105600</v>
      </c>
      <c r="R16" s="127">
        <f t="shared" si="3"/>
        <v>1014720</v>
      </c>
      <c r="S16" s="136">
        <f t="shared" si="1"/>
        <v>320</v>
      </c>
      <c r="T16" s="4"/>
      <c r="W16" s="2"/>
      <c r="X16" s="2"/>
      <c r="Y16" s="2"/>
      <c r="Z16" s="2"/>
      <c r="AA16" s="2"/>
      <c r="AB16" s="2"/>
      <c r="AC16" s="2"/>
    </row>
    <row r="17" spans="1:29" ht="69" customHeight="1" thickBot="1" x14ac:dyDescent="0.35">
      <c r="A17" s="62" t="s">
        <v>69</v>
      </c>
      <c r="B17" s="50" t="s">
        <v>70</v>
      </c>
      <c r="C17" s="38" t="s">
        <v>4</v>
      </c>
      <c r="D17" s="7" t="s">
        <v>41</v>
      </c>
      <c r="E17" s="174">
        <v>2146980.0000000005</v>
      </c>
      <c r="F17" s="142">
        <v>0</v>
      </c>
      <c r="G17" s="142">
        <v>32429.51</v>
      </c>
      <c r="H17" s="142">
        <v>197951.94</v>
      </c>
      <c r="I17" s="142">
        <v>149015.17000000001</v>
      </c>
      <c r="J17" s="142">
        <v>185013.84</v>
      </c>
      <c r="K17" s="142">
        <v>254363.27</v>
      </c>
      <c r="L17" s="142">
        <v>216840.37</v>
      </c>
      <c r="M17" s="142">
        <v>240409.29</v>
      </c>
      <c r="N17" s="142">
        <v>139998.39000000001</v>
      </c>
      <c r="O17" s="142">
        <v>111597</v>
      </c>
      <c r="P17" s="142">
        <v>307965.87</v>
      </c>
      <c r="Q17" s="142">
        <v>310752.52</v>
      </c>
      <c r="R17" s="143">
        <f t="shared" si="3"/>
        <v>2146337.17</v>
      </c>
      <c r="S17" s="144">
        <f t="shared" si="1"/>
        <v>642.83000000054017</v>
      </c>
      <c r="T17" s="4"/>
      <c r="W17" s="2"/>
      <c r="X17" s="2"/>
      <c r="Y17" s="2"/>
      <c r="Z17" s="2"/>
      <c r="AA17" s="2"/>
      <c r="AB17" s="2"/>
      <c r="AC17" s="2"/>
    </row>
    <row r="18" spans="1:29" ht="69" customHeight="1" thickBot="1" x14ac:dyDescent="0.35">
      <c r="A18" s="63"/>
      <c r="B18" s="51" t="s">
        <v>71</v>
      </c>
      <c r="C18" s="38" t="s">
        <v>4</v>
      </c>
      <c r="D18" s="7" t="s">
        <v>41</v>
      </c>
      <c r="E18" s="174">
        <v>209250</v>
      </c>
      <c r="F18" s="142">
        <v>0</v>
      </c>
      <c r="G18" s="142">
        <v>62599.99</v>
      </c>
      <c r="H18" s="142">
        <v>0</v>
      </c>
      <c r="I18" s="142">
        <v>0</v>
      </c>
      <c r="J18" s="142">
        <v>0</v>
      </c>
      <c r="K18" s="142">
        <v>62599.99</v>
      </c>
      <c r="L18" s="142">
        <v>0</v>
      </c>
      <c r="M18" s="142">
        <v>0</v>
      </c>
      <c r="N18" s="142">
        <v>0</v>
      </c>
      <c r="O18" s="142">
        <v>49284.81</v>
      </c>
      <c r="P18" s="142">
        <v>0</v>
      </c>
      <c r="Q18" s="142">
        <v>31149.94</v>
      </c>
      <c r="R18" s="143">
        <f t="shared" si="3"/>
        <v>205634.72999999998</v>
      </c>
      <c r="S18" s="144">
        <f t="shared" si="1"/>
        <v>3615.2700000000186</v>
      </c>
      <c r="T18" s="4"/>
      <c r="W18" s="2"/>
      <c r="X18" s="2"/>
      <c r="Y18" s="2"/>
      <c r="Z18" s="2"/>
      <c r="AA18" s="2"/>
      <c r="AB18" s="2"/>
      <c r="AC18" s="2"/>
    </row>
    <row r="19" spans="1:29" ht="85.5" customHeight="1" thickBot="1" x14ac:dyDescent="0.35">
      <c r="A19" s="49" t="s">
        <v>47</v>
      </c>
      <c r="B19" s="21" t="s">
        <v>15</v>
      </c>
      <c r="C19" s="39" t="s">
        <v>4</v>
      </c>
      <c r="D19" s="10" t="s">
        <v>41</v>
      </c>
      <c r="E19" s="175">
        <v>2985.46</v>
      </c>
      <c r="F19" s="146">
        <v>0</v>
      </c>
      <c r="G19" s="146">
        <v>2985.46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7">
        <f t="shared" si="3"/>
        <v>2985.46</v>
      </c>
      <c r="S19" s="148">
        <f t="shared" si="1"/>
        <v>0</v>
      </c>
      <c r="T19" s="4"/>
      <c r="U19" s="2"/>
      <c r="V19" s="2"/>
      <c r="W19" s="2"/>
      <c r="X19" s="2"/>
      <c r="Y19" s="2"/>
      <c r="Z19" s="2"/>
      <c r="AA19" s="2"/>
      <c r="AB19" s="2"/>
      <c r="AC19" s="2"/>
    </row>
    <row r="20" spans="1:29" s="116" customFormat="1" ht="60.75" customHeight="1" x14ac:dyDescent="0.3">
      <c r="A20" s="64" t="s">
        <v>48</v>
      </c>
      <c r="B20" s="176" t="s">
        <v>16</v>
      </c>
      <c r="C20" s="90" t="s">
        <v>4</v>
      </c>
      <c r="D20" s="93" t="s">
        <v>41</v>
      </c>
      <c r="E20" s="118">
        <f>E21+E22+E23+E24</f>
        <v>5819920</v>
      </c>
      <c r="F20" s="119">
        <f t="shared" ref="F20:P20" si="4">SUM(F21:F24)</f>
        <v>0</v>
      </c>
      <c r="G20" s="119">
        <f t="shared" si="4"/>
        <v>580470.38</v>
      </c>
      <c r="H20" s="119">
        <f t="shared" si="4"/>
        <v>358689.85</v>
      </c>
      <c r="I20" s="119">
        <f t="shared" si="4"/>
        <v>1252660.53</v>
      </c>
      <c r="J20" s="119">
        <f t="shared" si="4"/>
        <v>0</v>
      </c>
      <c r="K20" s="119">
        <f t="shared" si="4"/>
        <v>571081.91999999993</v>
      </c>
      <c r="L20" s="119">
        <f t="shared" si="4"/>
        <v>98512.85</v>
      </c>
      <c r="M20" s="119">
        <f t="shared" si="4"/>
        <v>1406383.67</v>
      </c>
      <c r="N20" s="119">
        <f t="shared" si="4"/>
        <v>15241.740000000002</v>
      </c>
      <c r="O20" s="119">
        <f t="shared" si="4"/>
        <v>678924.2</v>
      </c>
      <c r="P20" s="119">
        <f t="shared" si="4"/>
        <v>277205.34999999998</v>
      </c>
      <c r="Q20" s="119">
        <f>SUM(Q21:Q24)</f>
        <v>573498.77</v>
      </c>
      <c r="R20" s="119">
        <f t="shared" ref="R20" si="5">SUM(R21:R24)</f>
        <v>5812669.2599999988</v>
      </c>
      <c r="S20" s="120">
        <f t="shared" si="1"/>
        <v>7250.7400000011548</v>
      </c>
      <c r="T20" s="113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x14ac:dyDescent="0.3">
      <c r="A21" s="89"/>
      <c r="B21" s="22" t="s">
        <v>17</v>
      </c>
      <c r="C21" s="91"/>
      <c r="D21" s="73"/>
      <c r="E21" s="121">
        <v>538000</v>
      </c>
      <c r="F21" s="122">
        <v>0</v>
      </c>
      <c r="G21" s="122">
        <v>151042.79</v>
      </c>
      <c r="H21" s="122">
        <v>75633.429999999993</v>
      </c>
      <c r="I21" s="122">
        <v>27645.34</v>
      </c>
      <c r="J21" s="122">
        <v>0</v>
      </c>
      <c r="K21" s="122">
        <v>12748.37</v>
      </c>
      <c r="L21" s="122">
        <v>0</v>
      </c>
      <c r="M21" s="122">
        <v>163834.23000000001</v>
      </c>
      <c r="N21" s="122">
        <v>10319.030000000001</v>
      </c>
      <c r="O21" s="122">
        <v>46314.37</v>
      </c>
      <c r="P21" s="122">
        <v>49803.99</v>
      </c>
      <c r="Q21" s="122">
        <v>0</v>
      </c>
      <c r="R21" s="123">
        <f>SUM(F21:Q21)</f>
        <v>537341.55000000005</v>
      </c>
      <c r="S21" s="124">
        <f t="shared" si="1"/>
        <v>658.44999999995343</v>
      </c>
      <c r="T21" s="3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3">
      <c r="A22" s="89"/>
      <c r="B22" s="22" t="s">
        <v>18</v>
      </c>
      <c r="C22" s="91"/>
      <c r="D22" s="73"/>
      <c r="E22" s="121">
        <v>2227610</v>
      </c>
      <c r="F22" s="122">
        <v>0</v>
      </c>
      <c r="G22" s="122">
        <v>351161.19</v>
      </c>
      <c r="H22" s="122">
        <v>175335.56</v>
      </c>
      <c r="I22" s="122">
        <v>196162.67</v>
      </c>
      <c r="J22" s="122">
        <v>0</v>
      </c>
      <c r="K22" s="122">
        <v>97771.88</v>
      </c>
      <c r="L22" s="122">
        <v>14768.14</v>
      </c>
      <c r="M22" s="122">
        <v>711704.91</v>
      </c>
      <c r="N22" s="122">
        <v>4922.71</v>
      </c>
      <c r="O22" s="122">
        <v>147736.19</v>
      </c>
      <c r="P22" s="122">
        <v>20562.849999999999</v>
      </c>
      <c r="Q22" s="122">
        <v>506663.24</v>
      </c>
      <c r="R22" s="123">
        <f>SUM(F22:Q22)</f>
        <v>2226789.34</v>
      </c>
      <c r="S22" s="124">
        <f t="shared" si="1"/>
        <v>820.66000000014901</v>
      </c>
      <c r="T22" s="3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3">
      <c r="A23" s="89"/>
      <c r="B23" s="23" t="s">
        <v>19</v>
      </c>
      <c r="C23" s="92"/>
      <c r="D23" s="73"/>
      <c r="E23" s="121">
        <v>2759700</v>
      </c>
      <c r="F23" s="122">
        <v>0</v>
      </c>
      <c r="G23" s="122">
        <v>78266.399999999994</v>
      </c>
      <c r="H23" s="122">
        <v>43802.83</v>
      </c>
      <c r="I23" s="122">
        <v>1028852.52</v>
      </c>
      <c r="J23" s="122">
        <v>0</v>
      </c>
      <c r="K23" s="122">
        <v>438713.16</v>
      </c>
      <c r="L23" s="122">
        <v>0</v>
      </c>
      <c r="M23" s="122">
        <v>500839.01</v>
      </c>
      <c r="N23" s="122">
        <v>0</v>
      </c>
      <c r="O23" s="122">
        <v>484873.64</v>
      </c>
      <c r="P23" s="122">
        <v>183561.34</v>
      </c>
      <c r="Q23" s="122">
        <v>0</v>
      </c>
      <c r="R23" s="123">
        <f>SUM(F23:Q23)</f>
        <v>2758908.9</v>
      </c>
      <c r="S23" s="124">
        <f t="shared" si="1"/>
        <v>791.10000000009313</v>
      </c>
      <c r="T23" s="3"/>
      <c r="U23" s="2"/>
      <c r="V23" s="2"/>
      <c r="W23" s="2"/>
      <c r="X23" s="2"/>
      <c r="Y23" s="2"/>
      <c r="Z23" s="2"/>
      <c r="AA23" s="2"/>
      <c r="AB23" s="2"/>
      <c r="AC23" s="2"/>
    </row>
    <row r="24" spans="1:29" ht="18" customHeight="1" thickBot="1" x14ac:dyDescent="0.35">
      <c r="A24" s="89"/>
      <c r="B24" s="23" t="s">
        <v>20</v>
      </c>
      <c r="C24" s="92"/>
      <c r="D24" s="74"/>
      <c r="E24" s="125">
        <v>294610</v>
      </c>
      <c r="F24" s="126">
        <v>0</v>
      </c>
      <c r="G24" s="126">
        <v>0</v>
      </c>
      <c r="H24" s="126">
        <v>63918.03</v>
      </c>
      <c r="I24" s="126">
        <v>0</v>
      </c>
      <c r="J24" s="126">
        <v>0</v>
      </c>
      <c r="K24" s="126">
        <v>21848.51</v>
      </c>
      <c r="L24" s="126">
        <v>83744.710000000006</v>
      </c>
      <c r="M24" s="126">
        <v>30005.52</v>
      </c>
      <c r="N24" s="126">
        <v>0</v>
      </c>
      <c r="O24" s="126">
        <v>0</v>
      </c>
      <c r="P24" s="126">
        <v>23277.17</v>
      </c>
      <c r="Q24" s="126">
        <v>66835.53</v>
      </c>
      <c r="R24" s="127">
        <f>SUM(F24:Q24)</f>
        <v>289629.46999999997</v>
      </c>
      <c r="S24" s="128">
        <f t="shared" si="1"/>
        <v>4980.5300000000279</v>
      </c>
      <c r="T24" s="3"/>
      <c r="U24" s="2"/>
      <c r="V24" s="2"/>
      <c r="W24" s="2"/>
      <c r="X24" s="2"/>
      <c r="Y24" s="2"/>
      <c r="Z24" s="2"/>
      <c r="AA24" s="2"/>
      <c r="AB24" s="2"/>
      <c r="AC24" s="2"/>
    </row>
    <row r="25" spans="1:29" s="116" customFormat="1" x14ac:dyDescent="0.3">
      <c r="A25" s="64" t="s">
        <v>49</v>
      </c>
      <c r="B25" s="177" t="s">
        <v>67</v>
      </c>
      <c r="C25" s="94" t="s">
        <v>4</v>
      </c>
      <c r="D25" s="93" t="s">
        <v>41</v>
      </c>
      <c r="E25" s="118">
        <f t="shared" ref="E25:S25" si="6">SUM(E26:E32)</f>
        <v>8336630</v>
      </c>
      <c r="F25" s="119">
        <f t="shared" si="6"/>
        <v>103952.65</v>
      </c>
      <c r="G25" s="119">
        <f t="shared" si="6"/>
        <v>261877.85000000003</v>
      </c>
      <c r="H25" s="119">
        <f t="shared" si="6"/>
        <v>462275.38</v>
      </c>
      <c r="I25" s="119">
        <f t="shared" si="6"/>
        <v>865350.69000000006</v>
      </c>
      <c r="J25" s="119">
        <f t="shared" si="6"/>
        <v>0</v>
      </c>
      <c r="K25" s="119">
        <f t="shared" si="6"/>
        <v>199286.76</v>
      </c>
      <c r="L25" s="119">
        <f t="shared" si="6"/>
        <v>1776763.76</v>
      </c>
      <c r="M25" s="119">
        <f t="shared" si="6"/>
        <v>1266392.8699999999</v>
      </c>
      <c r="N25" s="119">
        <f t="shared" si="6"/>
        <v>29024.52</v>
      </c>
      <c r="O25" s="119">
        <f t="shared" si="6"/>
        <v>563960.47</v>
      </c>
      <c r="P25" s="119">
        <f t="shared" si="6"/>
        <v>1874598.1</v>
      </c>
      <c r="Q25" s="119">
        <f t="shared" si="6"/>
        <v>303925.52</v>
      </c>
      <c r="R25" s="119">
        <f t="shared" si="6"/>
        <v>7707408.5700000003</v>
      </c>
      <c r="S25" s="178">
        <f t="shared" si="6"/>
        <v>629221.4299999997</v>
      </c>
      <c r="T25" s="113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5" customHeight="1" x14ac:dyDescent="0.3">
      <c r="A26" s="89"/>
      <c r="B26" s="24" t="s">
        <v>21</v>
      </c>
      <c r="C26" s="95"/>
      <c r="D26" s="73"/>
      <c r="E26" s="121">
        <v>1240420</v>
      </c>
      <c r="F26" s="122">
        <v>0</v>
      </c>
      <c r="G26" s="122">
        <v>89910.39</v>
      </c>
      <c r="H26" s="122">
        <v>89910.399999999994</v>
      </c>
      <c r="I26" s="122">
        <v>333952.89</v>
      </c>
      <c r="J26" s="122">
        <v>0</v>
      </c>
      <c r="K26" s="122">
        <v>0</v>
      </c>
      <c r="L26" s="122">
        <v>141287.76</v>
      </c>
      <c r="M26" s="122">
        <v>282575.52</v>
      </c>
      <c r="N26" s="122">
        <v>0</v>
      </c>
      <c r="O26" s="122">
        <v>0</v>
      </c>
      <c r="P26" s="122">
        <v>179820.79</v>
      </c>
      <c r="Q26" s="122">
        <v>115599.08</v>
      </c>
      <c r="R26" s="123">
        <f t="shared" ref="R26:R36" si="7">SUM(F26:Q26)</f>
        <v>1233056.83</v>
      </c>
      <c r="S26" s="124">
        <f t="shared" ref="S26:S36" si="8">E26-R26</f>
        <v>7363.1699999999255</v>
      </c>
      <c r="T26" s="3"/>
      <c r="U26" s="2"/>
      <c r="V26" s="2"/>
      <c r="W26" s="2"/>
      <c r="X26" s="2"/>
      <c r="Y26" s="2"/>
      <c r="Z26" s="2"/>
      <c r="AA26" s="2"/>
      <c r="AB26" s="2"/>
      <c r="AC26" s="2"/>
    </row>
    <row r="27" spans="1:29" ht="58.5" customHeight="1" x14ac:dyDescent="0.3">
      <c r="A27" s="89"/>
      <c r="B27" s="24" t="s">
        <v>22</v>
      </c>
      <c r="C27" s="95"/>
      <c r="D27" s="73"/>
      <c r="E27" s="121">
        <v>2092200</v>
      </c>
      <c r="F27" s="122">
        <v>0</v>
      </c>
      <c r="G27" s="122">
        <v>157455.20000000001</v>
      </c>
      <c r="H27" s="122">
        <v>357852.72</v>
      </c>
      <c r="I27" s="122">
        <v>327179.63</v>
      </c>
      <c r="J27" s="122">
        <v>0</v>
      </c>
      <c r="K27" s="122">
        <v>0</v>
      </c>
      <c r="L27" s="122">
        <v>184038.54</v>
      </c>
      <c r="M27" s="122">
        <v>470320.72</v>
      </c>
      <c r="N27" s="122">
        <v>0</v>
      </c>
      <c r="O27" s="122">
        <v>177903.92</v>
      </c>
      <c r="P27" s="122">
        <v>243339.85</v>
      </c>
      <c r="Q27" s="122">
        <v>173814.18</v>
      </c>
      <c r="R27" s="123">
        <f t="shared" si="7"/>
        <v>2091904.76</v>
      </c>
      <c r="S27" s="124">
        <f t="shared" si="8"/>
        <v>295.23999999999069</v>
      </c>
      <c r="T27" s="3"/>
      <c r="U27" s="2"/>
      <c r="V27" s="2"/>
      <c r="W27" s="2"/>
      <c r="X27" s="2"/>
      <c r="Y27" s="2"/>
      <c r="Z27" s="2"/>
      <c r="AA27" s="2"/>
      <c r="AB27" s="2"/>
      <c r="AC27" s="2"/>
    </row>
    <row r="28" spans="1:29" ht="59.25" customHeight="1" x14ac:dyDescent="0.3">
      <c r="A28" s="89"/>
      <c r="B28" s="24" t="s">
        <v>23</v>
      </c>
      <c r="C28" s="95"/>
      <c r="D28" s="73"/>
      <c r="E28" s="121">
        <v>147040</v>
      </c>
      <c r="F28" s="122">
        <v>0</v>
      </c>
      <c r="G28" s="122">
        <v>14512.26</v>
      </c>
      <c r="H28" s="122">
        <v>14512.26</v>
      </c>
      <c r="I28" s="122">
        <v>29024.52</v>
      </c>
      <c r="J28" s="122">
        <v>0</v>
      </c>
      <c r="K28" s="122">
        <v>0</v>
      </c>
      <c r="L28" s="122">
        <v>14512.26</v>
      </c>
      <c r="M28" s="122">
        <v>0</v>
      </c>
      <c r="N28" s="122">
        <v>29024.52</v>
      </c>
      <c r="O28" s="122">
        <v>14512.26</v>
      </c>
      <c r="P28" s="122">
        <v>14512.26</v>
      </c>
      <c r="Q28" s="122">
        <v>14512.26</v>
      </c>
      <c r="R28" s="123">
        <f t="shared" si="7"/>
        <v>145122.6</v>
      </c>
      <c r="S28" s="124">
        <f t="shared" si="8"/>
        <v>1917.3999999999942</v>
      </c>
      <c r="T28" s="3"/>
      <c r="U28" s="2"/>
      <c r="V28" s="2"/>
      <c r="W28" s="2"/>
      <c r="X28" s="2"/>
      <c r="Y28" s="2"/>
      <c r="Z28" s="2"/>
      <c r="AA28" s="2"/>
      <c r="AB28" s="2"/>
      <c r="AC28" s="2"/>
    </row>
    <row r="29" spans="1:29" ht="74.25" customHeight="1" x14ac:dyDescent="0.3">
      <c r="A29" s="89"/>
      <c r="B29" s="24" t="s">
        <v>65</v>
      </c>
      <c r="C29" s="95"/>
      <c r="D29" s="73"/>
      <c r="E29" s="121">
        <v>22240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5130.41</v>
      </c>
      <c r="L29" s="122">
        <v>0</v>
      </c>
      <c r="M29" s="122">
        <v>0</v>
      </c>
      <c r="N29" s="122">
        <v>0</v>
      </c>
      <c r="O29" s="122">
        <v>12312.99</v>
      </c>
      <c r="P29" s="122">
        <v>0</v>
      </c>
      <c r="Q29" s="122">
        <v>0</v>
      </c>
      <c r="R29" s="123">
        <f t="shared" si="7"/>
        <v>17443.400000000001</v>
      </c>
      <c r="S29" s="124">
        <f t="shared" si="8"/>
        <v>4796.5999999999985</v>
      </c>
      <c r="T29" s="3"/>
      <c r="U29" s="2"/>
      <c r="V29" s="2"/>
      <c r="W29" s="2"/>
      <c r="X29" s="2"/>
      <c r="Y29" s="2"/>
      <c r="Z29" s="2"/>
      <c r="AA29" s="2"/>
      <c r="AB29" s="2"/>
      <c r="AC29" s="2"/>
    </row>
    <row r="30" spans="1:29" ht="49.5" customHeight="1" x14ac:dyDescent="0.3">
      <c r="A30" s="89"/>
      <c r="B30" s="24" t="s">
        <v>64</v>
      </c>
      <c r="C30" s="95"/>
      <c r="D30" s="73"/>
      <c r="E30" s="121">
        <v>1151800</v>
      </c>
      <c r="F30" s="122">
        <v>61795.37</v>
      </c>
      <c r="G30" s="122">
        <v>0</v>
      </c>
      <c r="H30" s="122">
        <v>0</v>
      </c>
      <c r="I30" s="122">
        <v>159898.97</v>
      </c>
      <c r="J30" s="122">
        <v>0</v>
      </c>
      <c r="K30" s="122">
        <v>194156.35</v>
      </c>
      <c r="L30" s="122">
        <v>0</v>
      </c>
      <c r="M30" s="122">
        <v>312551.59999999998</v>
      </c>
      <c r="N30" s="122">
        <v>0</v>
      </c>
      <c r="O30" s="122">
        <v>0</v>
      </c>
      <c r="P30" s="122">
        <v>0</v>
      </c>
      <c r="Q30" s="122">
        <v>0</v>
      </c>
      <c r="R30" s="123">
        <f t="shared" si="7"/>
        <v>728402.29</v>
      </c>
      <c r="S30" s="124">
        <f t="shared" si="8"/>
        <v>423397.70999999996</v>
      </c>
      <c r="T30" s="3"/>
      <c r="U30" s="2"/>
      <c r="V30" s="2"/>
      <c r="W30" s="2"/>
      <c r="X30" s="2"/>
      <c r="Y30" s="2"/>
      <c r="Z30" s="2"/>
      <c r="AA30" s="2"/>
      <c r="AB30" s="2"/>
      <c r="AC30" s="2"/>
    </row>
    <row r="31" spans="1:29" ht="40.5" customHeight="1" x14ac:dyDescent="0.3">
      <c r="A31" s="89"/>
      <c r="B31" s="24" t="s">
        <v>66</v>
      </c>
      <c r="C31" s="95"/>
      <c r="D31" s="73"/>
      <c r="E31" s="121">
        <v>449840</v>
      </c>
      <c r="F31" s="122">
        <v>42157.279999999999</v>
      </c>
      <c r="G31" s="122">
        <v>0</v>
      </c>
      <c r="H31" s="122">
        <v>0</v>
      </c>
      <c r="I31" s="122">
        <v>15294.68</v>
      </c>
      <c r="J31" s="122">
        <v>0</v>
      </c>
      <c r="K31" s="122">
        <v>0</v>
      </c>
      <c r="L31" s="122">
        <v>0</v>
      </c>
      <c r="M31" s="122">
        <v>200945.03</v>
      </c>
      <c r="N31" s="122">
        <v>0</v>
      </c>
      <c r="O31" s="122">
        <v>0</v>
      </c>
      <c r="P31" s="122">
        <v>0</v>
      </c>
      <c r="Q31" s="122"/>
      <c r="R31" s="123">
        <f t="shared" si="7"/>
        <v>258396.99</v>
      </c>
      <c r="S31" s="124">
        <f t="shared" si="8"/>
        <v>191443.01</v>
      </c>
      <c r="T31" s="3"/>
      <c r="U31" s="2"/>
      <c r="V31" s="2"/>
      <c r="W31" s="2"/>
      <c r="X31" s="2"/>
      <c r="Y31" s="2"/>
      <c r="Z31" s="2"/>
      <c r="AA31" s="2"/>
      <c r="AB31" s="2"/>
      <c r="AC31" s="2"/>
    </row>
    <row r="32" spans="1:29" ht="54" customHeight="1" thickBot="1" x14ac:dyDescent="0.35">
      <c r="A32" s="89"/>
      <c r="B32" s="25" t="s">
        <v>63</v>
      </c>
      <c r="C32" s="96"/>
      <c r="D32" s="74"/>
      <c r="E32" s="179">
        <v>3233090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1436925.2</v>
      </c>
      <c r="M32" s="138">
        <v>0</v>
      </c>
      <c r="N32" s="138">
        <v>0</v>
      </c>
      <c r="O32" s="138">
        <v>359231.3</v>
      </c>
      <c r="P32" s="138">
        <v>1436925.2</v>
      </c>
      <c r="Q32" s="138">
        <v>0</v>
      </c>
      <c r="R32" s="140">
        <f t="shared" si="7"/>
        <v>3233081.7</v>
      </c>
      <c r="S32" s="149">
        <f t="shared" si="8"/>
        <v>8.2999999998137355</v>
      </c>
      <c r="T32" s="3"/>
      <c r="U32" s="2"/>
      <c r="V32" s="2"/>
      <c r="W32" s="2"/>
      <c r="X32" s="2"/>
      <c r="Y32" s="2"/>
      <c r="Z32" s="2"/>
      <c r="AA32" s="2"/>
      <c r="AB32" s="2"/>
      <c r="AC32" s="2"/>
    </row>
    <row r="33" spans="1:29" ht="61.5" customHeight="1" thickBot="1" x14ac:dyDescent="0.35">
      <c r="A33" s="48"/>
      <c r="B33" s="26" t="s">
        <v>68</v>
      </c>
      <c r="C33" s="40" t="s">
        <v>4</v>
      </c>
      <c r="D33" s="11" t="s">
        <v>41</v>
      </c>
      <c r="E33" s="180">
        <v>348360</v>
      </c>
      <c r="F33" s="142">
        <v>0</v>
      </c>
      <c r="G33" s="142">
        <v>66054.740000000005</v>
      </c>
      <c r="H33" s="142">
        <v>62165.57</v>
      </c>
      <c r="I33" s="142">
        <v>0</v>
      </c>
      <c r="J33" s="142">
        <v>0</v>
      </c>
      <c r="K33" s="142">
        <v>0</v>
      </c>
      <c r="L33" s="142">
        <v>0</v>
      </c>
      <c r="M33" s="142">
        <v>120472.51</v>
      </c>
      <c r="N33" s="142">
        <v>0</v>
      </c>
      <c r="O33" s="142">
        <v>97137.53</v>
      </c>
      <c r="P33" s="142">
        <v>0</v>
      </c>
      <c r="Q33" s="142"/>
      <c r="R33" s="143">
        <f t="shared" si="7"/>
        <v>345830.35</v>
      </c>
      <c r="S33" s="150">
        <f t="shared" si="8"/>
        <v>2529.6500000000233</v>
      </c>
      <c r="T33" s="3"/>
      <c r="U33" s="2"/>
      <c r="V33" s="2"/>
      <c r="W33" s="2"/>
      <c r="X33" s="2"/>
      <c r="Y33" s="2"/>
      <c r="Z33" s="2"/>
      <c r="AA33" s="2"/>
      <c r="AB33" s="2"/>
      <c r="AC33" s="2"/>
    </row>
    <row r="34" spans="1:29" ht="48" customHeight="1" thickBot="1" x14ac:dyDescent="0.35">
      <c r="A34" s="49" t="s">
        <v>50</v>
      </c>
      <c r="B34" s="58" t="s">
        <v>24</v>
      </c>
      <c r="C34" s="40" t="s">
        <v>4</v>
      </c>
      <c r="D34" s="11" t="s">
        <v>41</v>
      </c>
      <c r="E34" s="181">
        <v>7410</v>
      </c>
      <c r="F34" s="151">
        <v>0</v>
      </c>
      <c r="G34" s="151">
        <v>1979.5</v>
      </c>
      <c r="H34" s="151">
        <v>0</v>
      </c>
      <c r="I34" s="151">
        <v>0</v>
      </c>
      <c r="J34" s="151">
        <v>0</v>
      </c>
      <c r="K34" s="151">
        <v>0</v>
      </c>
      <c r="L34" s="151">
        <v>2637.79</v>
      </c>
      <c r="M34" s="151">
        <v>0</v>
      </c>
      <c r="N34" s="151">
        <v>366.89</v>
      </c>
      <c r="O34" s="151">
        <v>0</v>
      </c>
      <c r="P34" s="151">
        <v>0</v>
      </c>
      <c r="Q34" s="151">
        <v>0</v>
      </c>
      <c r="R34" s="152">
        <f t="shared" si="7"/>
        <v>4984.18</v>
      </c>
      <c r="S34" s="153">
        <f t="shared" si="8"/>
        <v>2425.8199999999997</v>
      </c>
      <c r="T34" s="3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3">
      <c r="A35" s="64" t="s">
        <v>51</v>
      </c>
      <c r="B35" s="27" t="s">
        <v>25</v>
      </c>
      <c r="C35" s="69" t="s">
        <v>4</v>
      </c>
      <c r="D35" s="104" t="s">
        <v>41</v>
      </c>
      <c r="E35" s="182">
        <v>2444610</v>
      </c>
      <c r="F35" s="130">
        <v>144294.20000000001</v>
      </c>
      <c r="G35" s="130">
        <v>144686.6</v>
      </c>
      <c r="H35" s="130">
        <v>145972.79999999999</v>
      </c>
      <c r="I35" s="130">
        <v>264237.8</v>
      </c>
      <c r="J35" s="130">
        <v>132565.79999999999</v>
      </c>
      <c r="K35" s="130">
        <v>0</v>
      </c>
      <c r="L35" s="130">
        <v>830972.4</v>
      </c>
      <c r="M35" s="130">
        <v>0</v>
      </c>
      <c r="N35" s="130">
        <v>13516</v>
      </c>
      <c r="O35" s="130">
        <v>536498</v>
      </c>
      <c r="P35" s="130">
        <v>15042</v>
      </c>
      <c r="Q35" s="130">
        <v>216495.8</v>
      </c>
      <c r="R35" s="154">
        <f t="shared" si="7"/>
        <v>2444281.4</v>
      </c>
      <c r="S35" s="132">
        <f t="shared" si="8"/>
        <v>328.60000000009313</v>
      </c>
      <c r="T35" s="3"/>
      <c r="U35" s="2"/>
      <c r="V35" s="2"/>
      <c r="W35" s="2"/>
      <c r="X35" s="2"/>
      <c r="Y35" s="2"/>
      <c r="Z35" s="2"/>
      <c r="AA35" s="2"/>
      <c r="AB35" s="2"/>
      <c r="AC35" s="2"/>
    </row>
    <row r="36" spans="1:29" ht="38.25" customHeight="1" thickBot="1" x14ac:dyDescent="0.35">
      <c r="A36" s="103"/>
      <c r="B36" s="28" t="s">
        <v>26</v>
      </c>
      <c r="C36" s="101"/>
      <c r="D36" s="105"/>
      <c r="E36" s="183">
        <v>15940</v>
      </c>
      <c r="F36" s="138">
        <v>926.5</v>
      </c>
      <c r="G36" s="138">
        <v>0</v>
      </c>
      <c r="H36" s="138">
        <v>1417</v>
      </c>
      <c r="I36" s="138">
        <v>0</v>
      </c>
      <c r="J36" s="138">
        <v>0</v>
      </c>
      <c r="K36" s="138">
        <v>0</v>
      </c>
      <c r="L36" s="138">
        <v>2343.5</v>
      </c>
      <c r="M36" s="138">
        <v>0</v>
      </c>
      <c r="N36" s="138">
        <v>0</v>
      </c>
      <c r="O36" s="138">
        <v>4687</v>
      </c>
      <c r="P36" s="138">
        <v>0</v>
      </c>
      <c r="Q36" s="138">
        <v>6104</v>
      </c>
      <c r="R36" s="140">
        <f t="shared" si="7"/>
        <v>15478</v>
      </c>
      <c r="S36" s="141">
        <f t="shared" si="8"/>
        <v>462</v>
      </c>
      <c r="T36" s="3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3">
      <c r="A37" s="41"/>
      <c r="B37" s="29"/>
      <c r="C37" s="41"/>
      <c r="D37" s="12"/>
      <c r="E37" s="14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6"/>
      <c r="S37" s="156"/>
      <c r="T37" s="3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3">
      <c r="A38" s="41"/>
      <c r="B38" s="29"/>
      <c r="C38" s="41"/>
      <c r="D38" s="12"/>
      <c r="E38" s="14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6"/>
      <c r="S38" s="156"/>
      <c r="T38" s="3"/>
      <c r="U38" s="2"/>
      <c r="V38" s="2"/>
      <c r="W38" s="2"/>
      <c r="X38" s="2"/>
      <c r="Y38" s="2"/>
      <c r="Z38" s="2"/>
      <c r="AA38" s="2"/>
      <c r="AB38" s="2"/>
      <c r="AC38" s="2"/>
    </row>
    <row r="39" spans="1:29" ht="66.75" customHeight="1" thickBot="1" x14ac:dyDescent="0.35">
      <c r="A39" s="41"/>
      <c r="B39" s="29"/>
      <c r="C39" s="29"/>
      <c r="D39" s="13"/>
      <c r="E39" s="157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9"/>
      <c r="S39" s="159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29.25" customHeight="1" thickBot="1" x14ac:dyDescent="0.35">
      <c r="A40" s="106" t="s">
        <v>52</v>
      </c>
      <c r="B40" s="107"/>
      <c r="C40" s="110" t="s">
        <v>2</v>
      </c>
      <c r="D40" s="111" t="s">
        <v>27</v>
      </c>
      <c r="E40" s="84" t="s">
        <v>78</v>
      </c>
      <c r="F40" s="186" t="s">
        <v>73</v>
      </c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90" t="s">
        <v>77</v>
      </c>
      <c r="U40" s="188"/>
      <c r="V40" s="189"/>
      <c r="Y40" s="15"/>
      <c r="Z40" s="16"/>
    </row>
    <row r="41" spans="1:29" ht="70.5" customHeight="1" thickBot="1" x14ac:dyDescent="0.35">
      <c r="A41" s="108"/>
      <c r="B41" s="109"/>
      <c r="C41" s="89"/>
      <c r="D41" s="95"/>
      <c r="E41" s="85"/>
      <c r="F41" s="17" t="s">
        <v>28</v>
      </c>
      <c r="G41" s="18" t="s">
        <v>29</v>
      </c>
      <c r="H41" s="18" t="s">
        <v>30</v>
      </c>
      <c r="I41" s="18" t="s">
        <v>31</v>
      </c>
      <c r="J41" s="18" t="s">
        <v>32</v>
      </c>
      <c r="K41" s="18" t="s">
        <v>33</v>
      </c>
      <c r="L41" s="18" t="s">
        <v>34</v>
      </c>
      <c r="M41" s="18" t="s">
        <v>35</v>
      </c>
      <c r="N41" s="18" t="s">
        <v>36</v>
      </c>
      <c r="O41" s="18" t="s">
        <v>37</v>
      </c>
      <c r="P41" s="18" t="s">
        <v>38</v>
      </c>
      <c r="Q41" s="18" t="s">
        <v>39</v>
      </c>
      <c r="R41" s="57" t="s">
        <v>72</v>
      </c>
      <c r="S41" s="194" t="s">
        <v>74</v>
      </c>
      <c r="T41" s="191"/>
    </row>
    <row r="42" spans="1:29" s="30" customFormat="1" ht="40.5" x14ac:dyDescent="0.25">
      <c r="A42" s="97" t="s">
        <v>53</v>
      </c>
      <c r="B42" s="98"/>
      <c r="C42" s="52" t="s">
        <v>4</v>
      </c>
      <c r="D42" s="55" t="s">
        <v>54</v>
      </c>
      <c r="E42" s="184">
        <v>6246101.6600000001</v>
      </c>
      <c r="F42" s="160">
        <v>485172</v>
      </c>
      <c r="G42" s="161">
        <v>446694.62</v>
      </c>
      <c r="H42" s="161">
        <v>510619</v>
      </c>
      <c r="I42" s="161">
        <v>471566</v>
      </c>
      <c r="J42" s="161">
        <v>473042.78</v>
      </c>
      <c r="K42" s="161">
        <v>472265.9</v>
      </c>
      <c r="L42" s="161">
        <v>506569.9</v>
      </c>
      <c r="M42" s="161">
        <v>490273</v>
      </c>
      <c r="N42" s="161">
        <v>491123.46</v>
      </c>
      <c r="O42" s="161">
        <v>518181</v>
      </c>
      <c r="P42" s="161">
        <v>517845</v>
      </c>
      <c r="Q42" s="161">
        <v>519267</v>
      </c>
      <c r="R42" s="185">
        <v>18513</v>
      </c>
      <c r="S42" s="195">
        <f>SUM(F42:R42)</f>
        <v>5921132.6600000001</v>
      </c>
      <c r="T42" s="192">
        <f>E42-S42</f>
        <v>324969</v>
      </c>
      <c r="U42" s="47"/>
      <c r="V42" s="47"/>
    </row>
    <row r="43" spans="1:29" s="30" customFormat="1" ht="27" x14ac:dyDescent="0.25">
      <c r="A43" s="99"/>
      <c r="B43" s="100"/>
      <c r="C43" s="53" t="s">
        <v>55</v>
      </c>
      <c r="D43" s="56" t="s">
        <v>56</v>
      </c>
      <c r="E43" s="193">
        <v>15320637</v>
      </c>
      <c r="F43" s="162">
        <v>1288950</v>
      </c>
      <c r="G43" s="163">
        <v>1162797</v>
      </c>
      <c r="H43" s="163">
        <v>1309185</v>
      </c>
      <c r="I43" s="163">
        <v>1242948</v>
      </c>
      <c r="J43" s="163">
        <v>1238460</v>
      </c>
      <c r="K43" s="163">
        <v>1231053</v>
      </c>
      <c r="L43" s="163">
        <v>1292223</v>
      </c>
      <c r="M43" s="163">
        <v>1269573</v>
      </c>
      <c r="N43" s="163">
        <v>1217172</v>
      </c>
      <c r="O43" s="163">
        <v>1213584</v>
      </c>
      <c r="P43" s="163">
        <v>1219494</v>
      </c>
      <c r="Q43" s="163">
        <v>1281768</v>
      </c>
      <c r="R43" s="198">
        <v>0</v>
      </c>
      <c r="S43" s="196">
        <f>SUM(F43:R43)</f>
        <v>14967207</v>
      </c>
      <c r="T43" s="59">
        <f>E43-S43</f>
        <v>353430</v>
      </c>
      <c r="U43" s="47"/>
      <c r="V43" s="47"/>
    </row>
    <row r="44" spans="1:29" s="30" customFormat="1" ht="27" x14ac:dyDescent="0.25">
      <c r="A44" s="99"/>
      <c r="B44" s="100"/>
      <c r="C44" s="53" t="s">
        <v>57</v>
      </c>
      <c r="D44" s="56" t="s">
        <v>58</v>
      </c>
      <c r="E44" s="193">
        <v>4846185</v>
      </c>
      <c r="F44" s="162">
        <v>336012</v>
      </c>
      <c r="G44" s="163">
        <v>328980</v>
      </c>
      <c r="H44" s="163">
        <v>385230</v>
      </c>
      <c r="I44" s="163">
        <v>376298</v>
      </c>
      <c r="J44" s="163">
        <v>385724</v>
      </c>
      <c r="K44" s="163">
        <v>399749</v>
      </c>
      <c r="L44" s="163">
        <v>417668</v>
      </c>
      <c r="M44" s="163">
        <v>400844</v>
      </c>
      <c r="N44" s="163">
        <v>397403</v>
      </c>
      <c r="O44" s="163">
        <v>380909</v>
      </c>
      <c r="P44" s="163">
        <v>373130</v>
      </c>
      <c r="Q44" s="163">
        <v>390316.46</v>
      </c>
      <c r="R44" s="198">
        <v>0</v>
      </c>
      <c r="S44" s="196">
        <f>SUM(F44:R44)</f>
        <v>4572263.46</v>
      </c>
      <c r="T44" s="59">
        <f>E44-S44</f>
        <v>273921.54000000004</v>
      </c>
      <c r="U44" s="47"/>
      <c r="V44" s="47"/>
    </row>
    <row r="45" spans="1:29" s="30" customFormat="1" ht="27" x14ac:dyDescent="0.25">
      <c r="A45" s="99"/>
      <c r="B45" s="100"/>
      <c r="C45" s="53" t="s">
        <v>59</v>
      </c>
      <c r="D45" s="56" t="s">
        <v>60</v>
      </c>
      <c r="E45" s="193">
        <v>9473831.8000000007</v>
      </c>
      <c r="F45" s="162">
        <v>707528</v>
      </c>
      <c r="G45" s="163">
        <v>653783</v>
      </c>
      <c r="H45" s="163">
        <v>750614</v>
      </c>
      <c r="I45" s="163">
        <v>724508</v>
      </c>
      <c r="J45" s="163">
        <v>740402</v>
      </c>
      <c r="K45" s="163">
        <v>771632</v>
      </c>
      <c r="L45" s="163">
        <v>835475</v>
      </c>
      <c r="M45" s="163">
        <v>870549.22</v>
      </c>
      <c r="N45" s="163">
        <v>829449.58</v>
      </c>
      <c r="O45" s="163">
        <v>796696</v>
      </c>
      <c r="P45" s="163">
        <v>818351.07</v>
      </c>
      <c r="Q45" s="163">
        <v>860203</v>
      </c>
      <c r="R45" s="198">
        <v>0</v>
      </c>
      <c r="S45" s="196">
        <f>SUM(F45:R45)</f>
        <v>9359190.8699999992</v>
      </c>
      <c r="T45" s="59">
        <f>E45-S45</f>
        <v>114640.93000000156</v>
      </c>
      <c r="U45" s="47"/>
      <c r="V45" s="47"/>
    </row>
    <row r="46" spans="1:29" s="30" customFormat="1" ht="27.75" thickBot="1" x14ac:dyDescent="0.3">
      <c r="A46" s="101"/>
      <c r="B46" s="102"/>
      <c r="C46" s="54" t="s">
        <v>61</v>
      </c>
      <c r="D46" s="38" t="s">
        <v>62</v>
      </c>
      <c r="E46" s="199">
        <v>6093021</v>
      </c>
      <c r="F46" s="164">
        <v>445995</v>
      </c>
      <c r="G46" s="165">
        <v>401676</v>
      </c>
      <c r="H46" s="165">
        <v>450483</v>
      </c>
      <c r="I46" s="165">
        <v>444312</v>
      </c>
      <c r="J46" s="165">
        <v>410091</v>
      </c>
      <c r="K46" s="165">
        <v>445434</v>
      </c>
      <c r="L46" s="165">
        <v>530706</v>
      </c>
      <c r="M46" s="165">
        <v>548658</v>
      </c>
      <c r="N46" s="166">
        <v>465069</v>
      </c>
      <c r="O46" s="166">
        <v>404481</v>
      </c>
      <c r="P46" s="166">
        <v>385968</v>
      </c>
      <c r="Q46" s="166">
        <v>417384</v>
      </c>
      <c r="R46" s="61">
        <v>15147</v>
      </c>
      <c r="S46" s="197">
        <f>SUM(F46:R46)</f>
        <v>5365404</v>
      </c>
      <c r="T46" s="60">
        <f>E46-S46</f>
        <v>727617</v>
      </c>
      <c r="U46" s="47"/>
      <c r="V46" s="47"/>
    </row>
    <row r="47" spans="1:29" s="202" customFormat="1" ht="45" customHeight="1" thickBot="1" x14ac:dyDescent="0.35">
      <c r="A47" s="201"/>
      <c r="B47" s="201"/>
      <c r="C47" s="201"/>
      <c r="E47" s="203">
        <f>SUM(E42:E46)</f>
        <v>41979776.460000001</v>
      </c>
      <c r="F47" s="204">
        <f t="shared" ref="F47:T47" si="9">SUM(F42:F46)</f>
        <v>3263657</v>
      </c>
      <c r="G47" s="204">
        <f t="shared" si="9"/>
        <v>2993930.62</v>
      </c>
      <c r="H47" s="204">
        <f t="shared" si="9"/>
        <v>3406131</v>
      </c>
      <c r="I47" s="204">
        <f t="shared" si="9"/>
        <v>3259632</v>
      </c>
      <c r="J47" s="204">
        <f t="shared" si="9"/>
        <v>3247719.7800000003</v>
      </c>
      <c r="K47" s="204">
        <f t="shared" si="9"/>
        <v>3320133.9</v>
      </c>
      <c r="L47" s="204">
        <f t="shared" si="9"/>
        <v>3582641.9</v>
      </c>
      <c r="M47" s="204">
        <f t="shared" si="9"/>
        <v>3579897.2199999997</v>
      </c>
      <c r="N47" s="204">
        <f t="shared" si="9"/>
        <v>3400217.04</v>
      </c>
      <c r="O47" s="204">
        <f t="shared" si="9"/>
        <v>3313851</v>
      </c>
      <c r="P47" s="204">
        <f t="shared" si="9"/>
        <v>3314788.07</v>
      </c>
      <c r="Q47" s="204">
        <f t="shared" si="9"/>
        <v>3468938.46</v>
      </c>
      <c r="R47" s="205">
        <f t="shared" si="9"/>
        <v>33660</v>
      </c>
      <c r="S47" s="200">
        <f t="shared" si="9"/>
        <v>40185197.990000002</v>
      </c>
      <c r="T47" s="206">
        <f t="shared" si="9"/>
        <v>1794578.4700000016</v>
      </c>
      <c r="U47" s="207"/>
    </row>
  </sheetData>
  <mergeCells count="31">
    <mergeCell ref="E40:E41"/>
    <mergeCell ref="A42:B46"/>
    <mergeCell ref="A35:A36"/>
    <mergeCell ref="C35:C36"/>
    <mergeCell ref="D35:D36"/>
    <mergeCell ref="A40:B41"/>
    <mergeCell ref="C40:C41"/>
    <mergeCell ref="D40:D41"/>
    <mergeCell ref="F40:S40"/>
    <mergeCell ref="T40:T41"/>
    <mergeCell ref="A20:A24"/>
    <mergeCell ref="C20:C24"/>
    <mergeCell ref="D20:D24"/>
    <mergeCell ref="A25:A32"/>
    <mergeCell ref="C25:C32"/>
    <mergeCell ref="D25:D32"/>
    <mergeCell ref="A17:A18"/>
    <mergeCell ref="A7:A16"/>
    <mergeCell ref="S1:S2"/>
    <mergeCell ref="A3:A6"/>
    <mergeCell ref="C3:C6"/>
    <mergeCell ref="D3:D6"/>
    <mergeCell ref="B7:B10"/>
    <mergeCell ref="B11:B14"/>
    <mergeCell ref="A1:A2"/>
    <mergeCell ref="B1:B2"/>
    <mergeCell ref="C1:C2"/>
    <mergeCell ref="D1:D2"/>
    <mergeCell ref="E1:E2"/>
    <mergeCell ref="F1:R1"/>
    <mergeCell ref="B15:B16"/>
  </mergeCells>
  <pageMargins left="0" right="0" top="0.35433070866141736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AN_2021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2022-03-07T13:39:39Z</dcterms:modified>
</cp:coreProperties>
</file>