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plata partial FEB" sheetId="1" r:id="rId1"/>
  </sheets>
  <definedNames>
    <definedName name="_xlfn._FV" hidden="1">#NAME?</definedName>
    <definedName name="_xlnm.Print_Area" localSheetId="0">'plata partial FEB'!$A$1:$K$56</definedName>
    <definedName name="_xlnm.Print_Titles" localSheetId="0">'plata partial FEB'!$10:$10</definedName>
  </definedNames>
  <calcPr fullCalcOnLoad="1"/>
</workbook>
</file>

<file path=xl/sharedStrings.xml><?xml version="1.0" encoding="utf-8"?>
<sst xmlns="http://schemas.openxmlformats.org/spreadsheetml/2006/main" count="142" uniqueCount="135">
  <si>
    <t>Casa de Asigurari de Sanatate Cluj</t>
  </si>
  <si>
    <t>Str. Constanta Nr. 5</t>
  </si>
  <si>
    <t>Judetul Cluj</t>
  </si>
  <si>
    <t>Serviciul  decontare ,ambulatoriu de specialitate,paraclinic,recuperare,ingrijiri,urgenta prespitaliceasca,spitale, PNS</t>
  </si>
  <si>
    <t>Nr.
 Crt.</t>
  </si>
  <si>
    <t>Denumire furnizor</t>
  </si>
  <si>
    <t>Cod fiscal</t>
  </si>
  <si>
    <t>Cont</t>
  </si>
  <si>
    <t>Explicații factura</t>
  </si>
  <si>
    <t>VALOARE FACTURA</t>
  </si>
  <si>
    <t>Data
 OP</t>
  </si>
  <si>
    <t>Nr. 
OP</t>
  </si>
  <si>
    <t>CARDIOMED SRL</t>
  </si>
  <si>
    <t>RO28TREZ2165069XXX023849</t>
  </si>
  <si>
    <t>CENTRUL MEDICAL TRANSILVANIA</t>
  </si>
  <si>
    <t>RO90TREZ2165069XXX025934</t>
  </si>
  <si>
    <t>CLINIC MED DIAGNOSIS SRL</t>
  </si>
  <si>
    <t>RO43TREZ2195069XXX006321</t>
  </si>
  <si>
    <t>RO29TREZ1665069XXX001129</t>
  </si>
  <si>
    <t>INSTREGDE GASTROHEPATO PROF DR OFODOR</t>
  </si>
  <si>
    <t>RO13TREZ21620F332100XXXX</t>
  </si>
  <si>
    <t>INSTITUTUL INIMII DE URGENTA PENTRU BOLI CARDIOVAS</t>
  </si>
  <si>
    <t>INSTITUTUL ONCOLOGIC I CHIRICUTA CLUJNAPOCA</t>
  </si>
  <si>
    <t>INTERSERVISAN</t>
  </si>
  <si>
    <t>RO06TREZ2165069XXX020559</t>
  </si>
  <si>
    <t>LABORATOARELE SYNLAB</t>
  </si>
  <si>
    <t>RO63TREZ7005069XXX005336</t>
  </si>
  <si>
    <t>MED LIFE SA</t>
  </si>
  <si>
    <t>RO12TREZ7005069XXX006060</t>
  </si>
  <si>
    <t>OMNIMEDICAL CLINIC SRL</t>
  </si>
  <si>
    <t>RO14TREZ2165069XXX038263</t>
  </si>
  <si>
    <t>POLARIS MEDICAL SA</t>
  </si>
  <si>
    <t>RO22TREZ2165069XXX032202</t>
  </si>
  <si>
    <t>RIVMED</t>
  </si>
  <si>
    <t>RO05TREZ2165069XXX014369</t>
  </si>
  <si>
    <t>SC HIPERDIA SA</t>
  </si>
  <si>
    <t>RO05TREZ1315069XXX003634</t>
  </si>
  <si>
    <t>SC MEDSTAR SRL</t>
  </si>
  <si>
    <t>RO84TREZ2165069XXX014111</t>
  </si>
  <si>
    <t>SC PROMEDICAL CENTER</t>
  </si>
  <si>
    <t>RO46TREZ2165069XXX008781</t>
  </si>
  <si>
    <t>RO89TREZ2165069XXX026146</t>
  </si>
  <si>
    <t>SC Biogen SRL</t>
  </si>
  <si>
    <t>RO96TREZ2165069XXX008948</t>
  </si>
  <si>
    <t>SC CENTRUL MEDICAL SANRADEX SRL</t>
  </si>
  <si>
    <t>RO73TREZ2175069XXX000182</t>
  </si>
  <si>
    <t>SC CENTRUL MEDICAL UNIREA SRL</t>
  </si>
  <si>
    <t>RO62TREZ7005069XXX005742</t>
  </si>
  <si>
    <t>SC MEDISPROF SRL</t>
  </si>
  <si>
    <t>RO77TREZ2165069XXX009096</t>
  </si>
  <si>
    <t>SC PEDIPAT SRL</t>
  </si>
  <si>
    <t>RO91TREZ2165069XXX009523</t>
  </si>
  <si>
    <t>SC SALVOSAN CIOBANCA SRL</t>
  </si>
  <si>
    <t>RO50TREZ5615069XXX000705</t>
  </si>
  <si>
    <t>SOCIETATEA CIVILA MEDICALA RADUSAN</t>
  </si>
  <si>
    <t>RO88TREZ2165069XXX009480</t>
  </si>
  <si>
    <t>SPITALUL CLINIC DE BOLI INFECTIOASE CLUJ</t>
  </si>
  <si>
    <t>RO85TREZ21621F332100XXXX</t>
  </si>
  <si>
    <t>SPITALUL CLINIC DE URGENTA PENTRU COPII CLUJNAPOC</t>
  </si>
  <si>
    <t>SPITALUL CLINIC JUDETEAN  DE URGENTA CLUJNAPOCA</t>
  </si>
  <si>
    <t>SPITALUL CLINIC MUNICIPAL CLUJNAPOCA</t>
  </si>
  <si>
    <t>SPITALUL DE PNEUMOFTIZIOLOGIE LEON DANIELLO CLUJ</t>
  </si>
  <si>
    <t>SPITALUL MUNICIPAL DRCORNEL IGNA CAMPIA TURZII</t>
  </si>
  <si>
    <t>RO54TREZ21921F332100XXXX</t>
  </si>
  <si>
    <t>SPITALUL MUNICIPAL DEJ</t>
  </si>
  <si>
    <t>RO10TREZ21721F332100XXXX</t>
  </si>
  <si>
    <t>SPITALUL MUNICIPAL GHERLA</t>
  </si>
  <si>
    <t>RO32TREZ21821F332100XXXX</t>
  </si>
  <si>
    <t>SPITALUL MUNICIPAL TURDA</t>
  </si>
  <si>
    <t>SPITALUL ORASENESC HUEDIN</t>
  </si>
  <si>
    <t>RO98TREZ22121F332100XXXX</t>
  </si>
  <si>
    <t>Sef Serviciu</t>
  </si>
  <si>
    <t>Ec. Florina Filipas</t>
  </si>
  <si>
    <t>Ec. Mascasan Anicuta</t>
  </si>
  <si>
    <t>Intocmit, (3ex)</t>
  </si>
  <si>
    <t>SC CLINICA SANTE SRL</t>
  </si>
  <si>
    <t>SC SYNEVO ROMANIA SRL</t>
  </si>
  <si>
    <t>RO95TREZ7005069XXX001656</t>
  </si>
  <si>
    <t>SC MULTIMEDICA SRL</t>
  </si>
  <si>
    <t>RO65TREZ2195069XXX000493</t>
  </si>
  <si>
    <t>RADIOTHERAPY CENTER CLUJ</t>
  </si>
  <si>
    <t>RO15TREZ4215069XXX019036</t>
  </si>
  <si>
    <t>Ec. Bruck Kinga</t>
  </si>
  <si>
    <t>ONCOPAT DIAGNOSTIC</t>
  </si>
  <si>
    <t>RO71TREZ2165069XXX043348</t>
  </si>
  <si>
    <t>SC INTERMED SERVICE LAB SRL</t>
  </si>
  <si>
    <t>SUMA DE PLATA</t>
  </si>
  <si>
    <t>REST DE PLATA</t>
  </si>
  <si>
    <t>TOTAL</t>
  </si>
  <si>
    <t>Director Direcţia Relaţii Contractuale</t>
  </si>
  <si>
    <t>Cap 6605 04 Paraclinice cval fact 10548/18.03.2024</t>
  </si>
  <si>
    <t>Cap 6605 04 Paraclinice cval fact 122551/18.03.2024</t>
  </si>
  <si>
    <t>Cap 6605 04 Paraclinice cval fact 3034/18.03.2024</t>
  </si>
  <si>
    <t>Cap 660404 Paraclinice cval fact 60067400/18.03.2024</t>
  </si>
  <si>
    <t>Cap 6605 04 Paraclinice cval fact 929/18.03.2024</t>
  </si>
  <si>
    <t>Cap 6605 04 Paraclinice cval fact 5509/18.03.2024</t>
  </si>
  <si>
    <t>Cap 6605 04 Paraclinice cval fact 165/07.03.2024</t>
  </si>
  <si>
    <t>Cap 6605 04 Paraclinice cval fact 407908/11.03.2024</t>
  </si>
  <si>
    <t>Cap 6605 04 Paraclinice cval fact 1344/14.03.2024</t>
  </si>
  <si>
    <t>Cap 660404 Paraclinice cval fact 9/14.03.2024</t>
  </si>
  <si>
    <t>Cap 6605 04 Paraclinice cval fact 116/07.03.2024</t>
  </si>
  <si>
    <t>Cap 6605 04 Paraclinice cval fact 2024024/12.03.2024</t>
  </si>
  <si>
    <t>Cap 6605 04 Paraclinice cval fact 5634/15.03.2024</t>
  </si>
  <si>
    <t>Cap 6605 04 Paraclinice cval fact 3349/15.03.2024</t>
  </si>
  <si>
    <t>Cap 6605 04 Paraclinice cval fact 276/18.03.2024</t>
  </si>
  <si>
    <t>Cap 660404 Paraclinice cval fact 20240037/14.03.2024</t>
  </si>
  <si>
    <t>Cap 6605 04 Paraclinice cval fact 1312/15.03.2024</t>
  </si>
  <si>
    <t>Cap 6605 04 Paraclinice cval fact 729/15.03.2024</t>
  </si>
  <si>
    <t>Cap 6605 04 Paraclinice cval fact 82/15.03.2024</t>
  </si>
  <si>
    <t>Cap 660404 Paraclinice cval fact 5263/15.03.2024</t>
  </si>
  <si>
    <t>Cap 6605 04 Paraclinice cval fact 64/15.03.2024</t>
  </si>
  <si>
    <t>Cap 6605 04 Paraclinice cval fact 920/15.03.2024</t>
  </si>
  <si>
    <t>Cap 6605 04 Paraclinice cval fact 1184/14.03.2024</t>
  </si>
  <si>
    <t>Cap 6605 04 Paraclinice cval fact 280/18.03.2024</t>
  </si>
  <si>
    <t>Cap 6605 04 Paraclinice cval fact 898/15.03.2024</t>
  </si>
  <si>
    <t>Cap 660404 Paraclinice cval fact  3177/15.03.2024</t>
  </si>
  <si>
    <t>Cap 6605 04 Paraclinice cval fact 2400041/13.03.2024</t>
  </si>
  <si>
    <t>Cap 6605 04 Paraclinice cval fact 20241724/13.03.2024</t>
  </si>
  <si>
    <t>Cap 6605 04 Paraclinice cval fact 2/12.03.2024</t>
  </si>
  <si>
    <t>Cap 6605 04 Paraclinice cval fact 606/12.03.2024</t>
  </si>
  <si>
    <t>Cap 6605 04 Paraclinice cval fact  220287/18.03.2024</t>
  </si>
  <si>
    <t>Cap 6605 04 Paraclinice cval fact 165/15.03.2024</t>
  </si>
  <si>
    <t>Cap 6605 04 Paraclinice cval fact 1444/15.03.2024</t>
  </si>
  <si>
    <t>Cap 6605 04 Paraclinice cval fact  12422/15.03.2024</t>
  </si>
  <si>
    <t>Cap 6605 04 Paraclinice cval fact 27/15.03.2024</t>
  </si>
  <si>
    <t>SC LABORATOARELE BIOCLINICA SRL</t>
  </si>
  <si>
    <t>RO89TREZ6215069XXX016071</t>
  </si>
  <si>
    <t>Cap 6605 04 Paraclinice cval fact 2510218/14.03.2024</t>
  </si>
  <si>
    <t>Cap 6605 04 Paraclinice cval fact 5667/15.03.2024</t>
  </si>
  <si>
    <t>Cap 6605 04 Paraclinice cval fact 2009039/15.03.2024</t>
  </si>
  <si>
    <t>Cap 660404 Paraclinice cval fact 15/15.03.2024</t>
  </si>
  <si>
    <t>CENTRALIZATORUL PLATILOR PENTRU SERVICII PARACLINICE AFERENTE LUNII FEBRUARIE 2024</t>
  </si>
  <si>
    <t xml:space="preserve">La ordonantarea de plata nr. 3051/28.03.2024 a sumei reprezentand servicii de investigatii medicale paraclinice in asistenta medicala de specialitate din ambulatoriu </t>
  </si>
  <si>
    <t>suma decontata 20.03.2024</t>
  </si>
  <si>
    <t>de specialitate-  servicii FEBRUARIE 2024-final de plată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</si>
</sst>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_l_e_i_-;\-* #,##0.00\ _l_e_i_-;_-* &quot;-&quot;??\ _l_e_i_-;_-@_-"/>
    <numFmt numFmtId="177" formatCode="_-* #,##0\ _l_e_i_-;\-* #,##0\ _l_e_i_-;_-* &quot;-&quot;??\ _l_e_i_-;_-@_-"/>
    <numFmt numFmtId="178" formatCode="_(* #,##0.00000_);_(* \(#,##0.00000\);_(* &quot;-&quot;?????_);_(@_)"/>
    <numFmt numFmtId="179" formatCode="_(* #,##0.0000_);_(* \(#,##0.0000\);_(* &quot;-&quot;????_);_(@_)"/>
    <numFmt numFmtId="180" formatCode="_(* #,##0.000_);_(* \(#,##0.000\);_(* &quot;-&quot;??_);_(@_)"/>
    <numFmt numFmtId="181" formatCode="_(* #,##0.0_);_(* \(#,##0.0\);_(* &quot;-&quot;??_);_(@_)"/>
    <numFmt numFmtId="182" formatCode="_(* #,##0_);_(* \(#,##0\);_(* &quot;-&quot;??_);_(@_)"/>
  </numFmts>
  <fonts count="2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20" fillId="17" borderId="0" applyNumberFormat="0" applyBorder="0" applyAlignment="0" applyProtection="0"/>
    <xf numFmtId="0" fontId="8" fillId="9" borderId="1" applyNumberFormat="0" applyAlignment="0" applyProtection="0"/>
    <xf numFmtId="0" fontId="7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7" fillId="0" borderId="3" applyNumberFormat="0" applyFill="0" applyAlignment="0" applyProtection="0"/>
    <xf numFmtId="0" fontId="6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5" applyNumberFormat="0" applyFill="0" applyAlignment="0" applyProtection="0"/>
    <xf numFmtId="0" fontId="4" fillId="10" borderId="0" applyNumberFormat="0" applyBorder="0" applyAlignment="0" applyProtection="0"/>
    <xf numFmtId="0" fontId="26" fillId="0" borderId="0">
      <alignment/>
      <protection/>
    </xf>
    <xf numFmtId="0" fontId="1" fillId="5" borderId="6" applyNumberFormat="0" applyFont="0" applyAlignment="0" applyProtection="0"/>
    <xf numFmtId="0" fontId="19" fillId="9" borderId="7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3" fontId="0" fillId="0" borderId="0" xfId="42" applyFont="1" applyFill="1" applyAlignment="1">
      <alignment/>
    </xf>
    <xf numFmtId="0" fontId="2" fillId="0" borderId="0" xfId="0" applyFont="1" applyFill="1" applyAlignment="1">
      <alignment horizontal="center"/>
    </xf>
    <xf numFmtId="176" fontId="2" fillId="0" borderId="0" xfId="42" applyNumberFormat="1" applyFont="1" applyAlignment="1">
      <alignment horizontal="right"/>
    </xf>
    <xf numFmtId="43" fontId="0" fillId="0" borderId="0" xfId="42" applyFont="1" applyAlignment="1">
      <alignment/>
    </xf>
    <xf numFmtId="0" fontId="0" fillId="0" borderId="0" xfId="0" applyFill="1" applyAlignment="1">
      <alignment/>
    </xf>
    <xf numFmtId="0" fontId="0" fillId="18" borderId="0" xfId="0" applyFill="1" applyAlignment="1">
      <alignment/>
    </xf>
    <xf numFmtId="0" fontId="21" fillId="0" borderId="0" xfId="0" applyFont="1" applyFill="1" applyAlignment="1">
      <alignment/>
    </xf>
    <xf numFmtId="43" fontId="21" fillId="0" borderId="0" xfId="42" applyFont="1" applyFill="1" applyAlignment="1">
      <alignment/>
    </xf>
    <xf numFmtId="0" fontId="22" fillId="0" borderId="0" xfId="0" applyFont="1" applyFill="1" applyAlignment="1">
      <alignment/>
    </xf>
    <xf numFmtId="0" fontId="22" fillId="0" borderId="9" xfId="0" applyFont="1" applyFill="1" applyBorder="1" applyAlignment="1">
      <alignment horizontal="center" wrapText="1"/>
    </xf>
    <xf numFmtId="43" fontId="22" fillId="0" borderId="9" xfId="42" applyFont="1" applyFill="1" applyBorder="1" applyAlignment="1">
      <alignment wrapText="1"/>
    </xf>
    <xf numFmtId="0" fontId="21" fillId="0" borderId="9" xfId="0" applyFont="1" applyFill="1" applyBorder="1" applyAlignment="1">
      <alignment horizontal="center" wrapText="1"/>
    </xf>
    <xf numFmtId="0" fontId="21" fillId="0" borderId="9" xfId="0" applyFont="1" applyFill="1" applyBorder="1" applyAlignment="1">
      <alignment/>
    </xf>
    <xf numFmtId="43" fontId="21" fillId="0" borderId="9" xfId="42" applyFont="1" applyFill="1" applyBorder="1" applyAlignment="1">
      <alignment/>
    </xf>
    <xf numFmtId="4" fontId="21" fillId="0" borderId="9" xfId="0" applyNumberFormat="1" applyFont="1" applyFill="1" applyBorder="1" applyAlignment="1">
      <alignment/>
    </xf>
    <xf numFmtId="43" fontId="22" fillId="0" borderId="9" xfId="42" applyFont="1" applyFill="1" applyBorder="1" applyAlignment="1">
      <alignment/>
    </xf>
    <xf numFmtId="0" fontId="21" fillId="18" borderId="9" xfId="0" applyFont="1" applyFill="1" applyBorder="1" applyAlignment="1">
      <alignment horizontal="center" wrapText="1"/>
    </xf>
    <xf numFmtId="43" fontId="22" fillId="19" borderId="9" xfId="42" applyFont="1" applyFill="1" applyBorder="1" applyAlignment="1">
      <alignment/>
    </xf>
    <xf numFmtId="4" fontId="21" fillId="0" borderId="9" xfId="0" applyNumberFormat="1" applyFont="1" applyFill="1" applyBorder="1" applyAlignment="1">
      <alignment/>
    </xf>
    <xf numFmtId="43" fontId="21" fillId="19" borderId="9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43" fontId="22" fillId="0" borderId="0" xfId="42" applyFont="1" applyBorder="1" applyAlignment="1">
      <alignment/>
    </xf>
    <xf numFmtId="0" fontId="0" fillId="0" borderId="0" xfId="0" applyBorder="1" applyAlignment="1">
      <alignment/>
    </xf>
    <xf numFmtId="43" fontId="21" fillId="0" borderId="9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 wrapText="1"/>
    </xf>
    <xf numFmtId="176" fontId="2" fillId="0" borderId="0" xfId="42" applyNumberFormat="1" applyFont="1" applyFill="1" applyAlignment="1">
      <alignment/>
    </xf>
    <xf numFmtId="176" fontId="0" fillId="0" borderId="0" xfId="42" applyNumberFormat="1" applyFont="1" applyFill="1" applyAlignment="1">
      <alignment/>
    </xf>
    <xf numFmtId="176" fontId="22" fillId="0" borderId="0" xfId="42" applyNumberFormat="1" applyFont="1" applyFill="1" applyAlignment="1">
      <alignment/>
    </xf>
    <xf numFmtId="176" fontId="21" fillId="0" borderId="0" xfId="42" applyNumberFormat="1" applyFont="1" applyFill="1" applyAlignment="1">
      <alignment/>
    </xf>
    <xf numFmtId="177" fontId="22" fillId="0" borderId="9" xfId="42" applyNumberFormat="1" applyFont="1" applyFill="1" applyBorder="1" applyAlignment="1">
      <alignment horizontal="center" wrapText="1"/>
    </xf>
    <xf numFmtId="177" fontId="22" fillId="0" borderId="9" xfId="42" applyNumberFormat="1" applyFont="1" applyFill="1" applyBorder="1" applyAlignment="1">
      <alignment horizontal="center" wrapText="1"/>
    </xf>
    <xf numFmtId="43" fontId="22" fillId="0" borderId="0" xfId="42" applyFont="1" applyFill="1" applyBorder="1" applyAlignment="1">
      <alignment/>
    </xf>
    <xf numFmtId="43" fontId="0" fillId="0" borderId="0" xfId="42" applyFont="1" applyFill="1" applyAlignment="1">
      <alignment/>
    </xf>
    <xf numFmtId="0" fontId="2" fillId="0" borderId="0" xfId="0" applyFont="1" applyFill="1" applyAlignment="1">
      <alignment/>
    </xf>
    <xf numFmtId="176" fontId="22" fillId="0" borderId="9" xfId="42" applyNumberFormat="1" applyFont="1" applyFill="1" applyBorder="1" applyAlignment="1">
      <alignment wrapText="1"/>
    </xf>
    <xf numFmtId="176" fontId="22" fillId="0" borderId="9" xfId="42" applyNumberFormat="1" applyFont="1" applyFill="1" applyBorder="1" applyAlignment="1">
      <alignment wrapText="1"/>
    </xf>
    <xf numFmtId="43" fontId="21" fillId="0" borderId="9" xfId="42" applyFont="1" applyFill="1" applyBorder="1" applyAlignment="1">
      <alignment/>
    </xf>
    <xf numFmtId="43" fontId="22" fillId="19" borderId="9" xfId="42" applyFont="1" applyFill="1" applyBorder="1" applyAlignment="1">
      <alignment/>
    </xf>
    <xf numFmtId="182" fontId="22" fillId="0" borderId="9" xfId="42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 wrapText="1"/>
    </xf>
    <xf numFmtId="0" fontId="24" fillId="0" borderId="0" xfId="0" applyFont="1" applyFill="1" applyAlignment="1">
      <alignment wrapText="1"/>
    </xf>
    <xf numFmtId="0" fontId="23" fillId="0" borderId="9" xfId="0" applyFont="1" applyFill="1" applyBorder="1" applyAlignment="1">
      <alignment horizontal="center" wrapText="1"/>
    </xf>
    <xf numFmtId="0" fontId="24" fillId="0" borderId="9" xfId="0" applyFont="1" applyFill="1" applyBorder="1" applyAlignment="1">
      <alignment wrapText="1"/>
    </xf>
    <xf numFmtId="2" fontId="24" fillId="0" borderId="9" xfId="0" applyNumberFormat="1" applyFont="1" applyFill="1" applyBorder="1" applyAlignment="1">
      <alignment wrapText="1"/>
    </xf>
    <xf numFmtId="2" fontId="24" fillId="19" borderId="9" xfId="0" applyNumberFormat="1" applyFont="1" applyFill="1" applyBorder="1" applyAlignment="1">
      <alignment wrapText="1"/>
    </xf>
    <xf numFmtId="0" fontId="23" fillId="0" borderId="0" xfId="0" applyFont="1" applyAlignment="1">
      <alignment vertical="top" wrapText="1"/>
    </xf>
    <xf numFmtId="49" fontId="23" fillId="0" borderId="0" xfId="0" applyNumberFormat="1" applyFont="1" applyAlignment="1">
      <alignment vertical="top" wrapText="1"/>
    </xf>
    <xf numFmtId="0" fontId="24" fillId="0" borderId="0" xfId="0" applyFont="1" applyAlignment="1">
      <alignment wrapText="1"/>
    </xf>
    <xf numFmtId="0" fontId="24" fillId="0" borderId="0" xfId="0" applyFont="1" applyBorder="1" applyAlignment="1">
      <alignment wrapText="1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23" fillId="0" borderId="9" xfId="0" applyFont="1" applyFill="1" applyBorder="1" applyAlignment="1">
      <alignment horizontal="left" wrapText="1"/>
    </xf>
    <xf numFmtId="0" fontId="24" fillId="0" borderId="9" xfId="0" applyFont="1" applyFill="1" applyBorder="1" applyAlignment="1">
      <alignment horizontal="left"/>
    </xf>
    <xf numFmtId="0" fontId="24" fillId="0" borderId="9" xfId="0" applyFont="1" applyFill="1" applyBorder="1" applyAlignment="1">
      <alignment/>
    </xf>
    <xf numFmtId="0" fontId="24" fillId="19" borderId="9" xfId="0" applyFont="1" applyFill="1" applyBorder="1" applyAlignment="1">
      <alignment horizontal="left"/>
    </xf>
    <xf numFmtId="0" fontId="24" fillId="19" borderId="9" xfId="0" applyFont="1" applyFill="1" applyBorder="1" applyAlignment="1">
      <alignment/>
    </xf>
    <xf numFmtId="0" fontId="24" fillId="0" borderId="0" xfId="0" applyFont="1" applyAlignment="1">
      <alignment horizontal="left"/>
    </xf>
    <xf numFmtId="49" fontId="23" fillId="0" borderId="0" xfId="0" applyNumberFormat="1" applyFont="1" applyAlignment="1">
      <alignment/>
    </xf>
    <xf numFmtId="49" fontId="23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wrapText="1"/>
    </xf>
    <xf numFmtId="43" fontId="2" fillId="19" borderId="9" xfId="0" applyNumberFormat="1" applyFont="1" applyFill="1" applyBorder="1" applyAlignment="1">
      <alignment wrapText="1"/>
    </xf>
    <xf numFmtId="43" fontId="2" fillId="0" borderId="9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43" fontId="25" fillId="0" borderId="0" xfId="42" applyFont="1" applyFill="1" applyBorder="1" applyAlignment="1" applyProtection="1">
      <alignment horizontal="right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view="pageBreakPreview" zoomScaleSheetLayoutView="100" zoomScalePageLayoutView="0" workbookViewId="0" topLeftCell="A10">
      <pane ySplit="2610" topLeftCell="A1" activePane="bottomLeft" state="split"/>
      <selection pane="topLeft" activeCell="L10" sqref="L1:N16384"/>
      <selection pane="bottomLeft" activeCell="M50" sqref="M50"/>
    </sheetView>
  </sheetViews>
  <sheetFormatPr defaultColWidth="9.140625" defaultRowHeight="12.75" outlineLevelRow="2"/>
  <cols>
    <col min="1" max="1" width="6.28125" style="0" customWidth="1"/>
    <col min="2" max="2" width="32.140625" style="50" customWidth="1"/>
    <col min="3" max="3" width="11.57421875" style="59" bestFit="1" customWidth="1"/>
    <col min="4" max="4" width="31.7109375" style="62" bestFit="1" customWidth="1"/>
    <col min="5" max="5" width="46.28125" style="69" customWidth="1"/>
    <col min="6" max="6" width="16.00390625" style="6" customWidth="1"/>
    <col min="7" max="7" width="16.140625" style="35" customWidth="1"/>
    <col min="8" max="8" width="14.28125" style="7" bestFit="1" customWidth="1"/>
    <col min="9" max="9" width="16.140625" style="36" customWidth="1"/>
    <col min="10" max="10" width="12.8515625" style="0" bestFit="1" customWidth="1"/>
    <col min="11" max="11" width="11.140625" style="0" customWidth="1"/>
    <col min="12" max="12" width="13.421875" style="0" customWidth="1"/>
  </cols>
  <sheetData>
    <row r="1" spans="1:9" s="1" customFormat="1" ht="15">
      <c r="A1" s="2" t="s">
        <v>0</v>
      </c>
      <c r="B1" s="42"/>
      <c r="C1" s="52"/>
      <c r="D1" s="53"/>
      <c r="F1" s="3"/>
      <c r="G1" s="3"/>
      <c r="H1" s="29"/>
      <c r="I1" s="28"/>
    </row>
    <row r="2" spans="1:9" s="1" customFormat="1" ht="15">
      <c r="A2" s="2" t="s">
        <v>1</v>
      </c>
      <c r="B2" s="42"/>
      <c r="C2" s="52"/>
      <c r="D2" s="53"/>
      <c r="F2" s="3"/>
      <c r="G2" s="3"/>
      <c r="H2" s="29"/>
      <c r="I2" s="28"/>
    </row>
    <row r="3" spans="1:9" s="1" customFormat="1" ht="15">
      <c r="A3" s="2" t="s">
        <v>2</v>
      </c>
      <c r="B3" s="42"/>
      <c r="C3" s="52"/>
      <c r="D3" s="53"/>
      <c r="F3" s="3"/>
      <c r="G3" s="3"/>
      <c r="H3" s="29"/>
      <c r="I3" s="28"/>
    </row>
    <row r="4" spans="1:9" s="1" customFormat="1" ht="15">
      <c r="A4" s="2" t="s">
        <v>3</v>
      </c>
      <c r="B4" s="42"/>
      <c r="C4" s="52"/>
      <c r="D4" s="53"/>
      <c r="F4" s="3"/>
      <c r="G4" s="3"/>
      <c r="H4" s="29"/>
      <c r="I4" s="28"/>
    </row>
    <row r="5" spans="1:9" s="1" customFormat="1" ht="15">
      <c r="A5" s="4"/>
      <c r="B5" s="42"/>
      <c r="C5" s="52"/>
      <c r="D5" s="53"/>
      <c r="F5" s="3"/>
      <c r="G5" s="3"/>
      <c r="H5" s="29"/>
      <c r="I5" s="28"/>
    </row>
    <row r="6" spans="1:9" s="1" customFormat="1" ht="12.75">
      <c r="A6" s="2"/>
      <c r="B6" s="71" t="s">
        <v>131</v>
      </c>
      <c r="C6" s="72"/>
      <c r="D6" s="72"/>
      <c r="E6" s="72"/>
      <c r="F6" s="3"/>
      <c r="G6" s="3"/>
      <c r="H6" s="29"/>
      <c r="I6" s="28"/>
    </row>
    <row r="7" spans="2:9" s="1" customFormat="1" ht="14.25">
      <c r="B7" s="43"/>
      <c r="C7" s="52"/>
      <c r="D7" s="53"/>
      <c r="F7" s="3"/>
      <c r="G7" s="3"/>
      <c r="H7" s="29"/>
      <c r="I7" s="28"/>
    </row>
    <row r="8" spans="1:11" s="1" customFormat="1" ht="15.75">
      <c r="A8" s="11" t="s">
        <v>132</v>
      </c>
      <c r="B8" s="43"/>
      <c r="C8" s="52"/>
      <c r="D8" s="53"/>
      <c r="F8" s="10"/>
      <c r="G8" s="10"/>
      <c r="H8" s="31"/>
      <c r="I8" s="30"/>
      <c r="J8" s="9"/>
      <c r="K8" s="9"/>
    </row>
    <row r="9" spans="1:11" s="1" customFormat="1" ht="15.75">
      <c r="A9" s="11" t="s">
        <v>134</v>
      </c>
      <c r="B9" s="43"/>
      <c r="C9" s="52"/>
      <c r="D9" s="53"/>
      <c r="F9" s="10"/>
      <c r="G9" s="10"/>
      <c r="H9" s="31"/>
      <c r="I9" s="30"/>
      <c r="J9" s="9"/>
      <c r="K9" s="9"/>
    </row>
    <row r="10" spans="1:11" s="1" customFormat="1" ht="57.75" customHeight="1">
      <c r="A10" s="12" t="s">
        <v>4</v>
      </c>
      <c r="B10" s="44" t="s">
        <v>5</v>
      </c>
      <c r="C10" s="54" t="s">
        <v>6</v>
      </c>
      <c r="D10" s="44" t="s">
        <v>7</v>
      </c>
      <c r="E10" s="65" t="s">
        <v>8</v>
      </c>
      <c r="F10" s="13" t="s">
        <v>9</v>
      </c>
      <c r="G10" s="13" t="s">
        <v>133</v>
      </c>
      <c r="H10" s="38" t="s">
        <v>86</v>
      </c>
      <c r="I10" s="37" t="s">
        <v>87</v>
      </c>
      <c r="J10" s="12" t="s">
        <v>10</v>
      </c>
      <c r="K10" s="12" t="s">
        <v>11</v>
      </c>
    </row>
    <row r="11" spans="1:11" s="1" customFormat="1" ht="15.75" outlineLevel="2">
      <c r="A11" s="12">
        <v>1</v>
      </c>
      <c r="B11" s="44">
        <v>2</v>
      </c>
      <c r="C11" s="54">
        <v>3</v>
      </c>
      <c r="D11" s="44">
        <v>4</v>
      </c>
      <c r="E11" s="65">
        <v>5</v>
      </c>
      <c r="F11" s="41">
        <v>6</v>
      </c>
      <c r="G11" s="41">
        <v>7</v>
      </c>
      <c r="H11" s="33">
        <v>8</v>
      </c>
      <c r="I11" s="32">
        <v>9</v>
      </c>
      <c r="J11" s="12">
        <v>10</v>
      </c>
      <c r="K11" s="12">
        <v>11</v>
      </c>
    </row>
    <row r="12" spans="1:11" s="1" customFormat="1" ht="25.5" outlineLevel="2">
      <c r="A12" s="14">
        <v>1</v>
      </c>
      <c r="B12" s="45" t="s">
        <v>12</v>
      </c>
      <c r="C12" s="55">
        <v>23666661</v>
      </c>
      <c r="D12" s="56" t="s">
        <v>13</v>
      </c>
      <c r="E12" s="66" t="s">
        <v>117</v>
      </c>
      <c r="F12" s="16">
        <v>81985</v>
      </c>
      <c r="G12" s="16">
        <v>69640</v>
      </c>
      <c r="H12" s="17">
        <f aca="true" t="shared" si="0" ref="H12:H49">F12-G12</f>
        <v>12345</v>
      </c>
      <c r="I12" s="21">
        <f aca="true" t="shared" si="1" ref="I12:I50">F12-G12-H12</f>
        <v>0</v>
      </c>
      <c r="J12" s="15"/>
      <c r="K12" s="15"/>
    </row>
    <row r="13" spans="1:11" s="1" customFormat="1" ht="28.5" outlineLevel="2">
      <c r="A13" s="14">
        <v>2</v>
      </c>
      <c r="B13" s="45" t="s">
        <v>125</v>
      </c>
      <c r="C13" s="55">
        <v>16927632</v>
      </c>
      <c r="D13" s="56" t="s">
        <v>126</v>
      </c>
      <c r="E13" s="66" t="s">
        <v>127</v>
      </c>
      <c r="F13" s="39">
        <v>74840.77</v>
      </c>
      <c r="G13" s="39">
        <v>63571</v>
      </c>
      <c r="H13" s="17">
        <f t="shared" si="0"/>
        <v>11269.770000000004</v>
      </c>
      <c r="I13" s="21">
        <f t="shared" si="1"/>
        <v>0</v>
      </c>
      <c r="J13" s="26"/>
      <c r="K13" s="15"/>
    </row>
    <row r="14" spans="1:11" s="1" customFormat="1" ht="28.5" outlineLevel="2">
      <c r="A14" s="14">
        <v>3</v>
      </c>
      <c r="B14" s="45" t="s">
        <v>14</v>
      </c>
      <c r="C14" s="55">
        <v>26599613</v>
      </c>
      <c r="D14" s="56" t="s">
        <v>15</v>
      </c>
      <c r="E14" s="66" t="s">
        <v>121</v>
      </c>
      <c r="F14" s="16">
        <v>33667.6</v>
      </c>
      <c r="G14" s="16">
        <v>5466</v>
      </c>
      <c r="H14" s="17">
        <f t="shared" si="0"/>
        <v>28201.6</v>
      </c>
      <c r="I14" s="21">
        <f t="shared" si="1"/>
        <v>0</v>
      </c>
      <c r="J14" s="15"/>
      <c r="K14" s="15"/>
    </row>
    <row r="15" spans="1:11" s="1" customFormat="1" ht="15" outlineLevel="2">
      <c r="A15" s="14">
        <v>4</v>
      </c>
      <c r="B15" s="45" t="s">
        <v>16</v>
      </c>
      <c r="C15" s="55">
        <v>28832676</v>
      </c>
      <c r="D15" s="56" t="s">
        <v>17</v>
      </c>
      <c r="E15" s="66" t="s">
        <v>106</v>
      </c>
      <c r="F15" s="16">
        <v>51101</v>
      </c>
      <c r="G15" s="16">
        <v>43406</v>
      </c>
      <c r="H15" s="17">
        <f t="shared" si="0"/>
        <v>7695</v>
      </c>
      <c r="I15" s="21">
        <f t="shared" si="1"/>
        <v>0</v>
      </c>
      <c r="J15" s="15"/>
      <c r="K15" s="15"/>
    </row>
    <row r="16" spans="1:11" s="7" customFormat="1" ht="42.75">
      <c r="A16" s="14">
        <f>A15+1</f>
        <v>5</v>
      </c>
      <c r="B16" s="45" t="s">
        <v>21</v>
      </c>
      <c r="C16" s="55">
        <v>4617719</v>
      </c>
      <c r="D16" s="56" t="s">
        <v>20</v>
      </c>
      <c r="E16" s="66" t="s">
        <v>102</v>
      </c>
      <c r="F16" s="16">
        <v>52623.7</v>
      </c>
      <c r="G16" s="16">
        <v>35089</v>
      </c>
      <c r="H16" s="17">
        <f t="shared" si="0"/>
        <v>17534.699999999997</v>
      </c>
      <c r="I16" s="21">
        <f t="shared" si="1"/>
        <v>0</v>
      </c>
      <c r="J16" s="15"/>
      <c r="K16" s="15"/>
    </row>
    <row r="17" spans="1:11" s="7" customFormat="1" ht="28.5">
      <c r="A17" s="14">
        <f aca="true" t="shared" si="2" ref="A17:A50">A16+1</f>
        <v>6</v>
      </c>
      <c r="B17" s="45" t="s">
        <v>22</v>
      </c>
      <c r="C17" s="55">
        <v>4547125</v>
      </c>
      <c r="D17" s="56" t="s">
        <v>20</v>
      </c>
      <c r="E17" s="66" t="s">
        <v>122</v>
      </c>
      <c r="F17" s="16">
        <v>112038</v>
      </c>
      <c r="G17" s="16">
        <v>93408.1</v>
      </c>
      <c r="H17" s="17">
        <f t="shared" si="0"/>
        <v>18629.899999999994</v>
      </c>
      <c r="I17" s="21">
        <f t="shared" si="1"/>
        <v>0</v>
      </c>
      <c r="J17" s="15"/>
      <c r="K17" s="15"/>
    </row>
    <row r="18" spans="1:11" s="1" customFormat="1" ht="15" outlineLevel="2">
      <c r="A18" s="14">
        <f t="shared" si="2"/>
        <v>7</v>
      </c>
      <c r="B18" s="45" t="s">
        <v>23</v>
      </c>
      <c r="C18" s="55">
        <v>2880513</v>
      </c>
      <c r="D18" s="56" t="s">
        <v>24</v>
      </c>
      <c r="E18" s="66" t="s">
        <v>113</v>
      </c>
      <c r="F18" s="16">
        <v>104914</v>
      </c>
      <c r="G18" s="16">
        <v>80619</v>
      </c>
      <c r="H18" s="17">
        <f t="shared" si="0"/>
        <v>24295</v>
      </c>
      <c r="I18" s="21">
        <f t="shared" si="1"/>
        <v>0</v>
      </c>
      <c r="J18" s="15"/>
      <c r="K18" s="15"/>
    </row>
    <row r="19" spans="1:11" s="1" customFormat="1" ht="15" outlineLevel="2">
      <c r="A19" s="14">
        <f t="shared" si="2"/>
        <v>8</v>
      </c>
      <c r="B19" s="45" t="s">
        <v>25</v>
      </c>
      <c r="C19" s="55">
        <v>17656582</v>
      </c>
      <c r="D19" s="56" t="s">
        <v>26</v>
      </c>
      <c r="E19" s="66" t="s">
        <v>128</v>
      </c>
      <c r="F19" s="16">
        <v>68857</v>
      </c>
      <c r="G19" s="16">
        <v>58488</v>
      </c>
      <c r="H19" s="17">
        <f t="shared" si="0"/>
        <v>10369</v>
      </c>
      <c r="I19" s="21">
        <f t="shared" si="1"/>
        <v>0</v>
      </c>
      <c r="J19" s="15"/>
      <c r="K19" s="15"/>
    </row>
    <row r="20" spans="1:11" s="1" customFormat="1" ht="15" outlineLevel="2">
      <c r="A20" s="14">
        <f t="shared" si="2"/>
        <v>9</v>
      </c>
      <c r="B20" s="45" t="s">
        <v>27</v>
      </c>
      <c r="C20" s="55">
        <v>8422035</v>
      </c>
      <c r="D20" s="56" t="s">
        <v>28</v>
      </c>
      <c r="E20" s="66" t="s">
        <v>94</v>
      </c>
      <c r="F20" s="16">
        <v>77892</v>
      </c>
      <c r="G20" s="16">
        <v>47587</v>
      </c>
      <c r="H20" s="17">
        <f t="shared" si="0"/>
        <v>30305</v>
      </c>
      <c r="I20" s="21">
        <f t="shared" si="1"/>
        <v>0</v>
      </c>
      <c r="J20" s="15"/>
      <c r="K20" s="15"/>
    </row>
    <row r="21" spans="1:11" s="1" customFormat="1" ht="15" outlineLevel="2">
      <c r="A21" s="14">
        <f t="shared" si="2"/>
        <v>10</v>
      </c>
      <c r="B21" s="45" t="s">
        <v>29</v>
      </c>
      <c r="C21" s="55">
        <v>39742617</v>
      </c>
      <c r="D21" s="56" t="s">
        <v>30</v>
      </c>
      <c r="E21" s="66" t="s">
        <v>96</v>
      </c>
      <c r="F21" s="16">
        <v>18197</v>
      </c>
      <c r="G21" s="16">
        <v>15457</v>
      </c>
      <c r="H21" s="17">
        <f t="shared" si="0"/>
        <v>2740</v>
      </c>
      <c r="I21" s="21">
        <f t="shared" si="1"/>
        <v>0</v>
      </c>
      <c r="J21" s="15"/>
      <c r="K21" s="15"/>
    </row>
    <row r="22" spans="1:11" s="1" customFormat="1" ht="25.5" outlineLevel="2">
      <c r="A22" s="14">
        <f t="shared" si="2"/>
        <v>11</v>
      </c>
      <c r="B22" s="45" t="s">
        <v>31</v>
      </c>
      <c r="C22" s="55">
        <v>33092124</v>
      </c>
      <c r="D22" s="56" t="s">
        <v>32</v>
      </c>
      <c r="E22" s="66" t="s">
        <v>116</v>
      </c>
      <c r="F22" s="16">
        <v>85823</v>
      </c>
      <c r="G22" s="16">
        <v>72900</v>
      </c>
      <c r="H22" s="17">
        <f t="shared" si="0"/>
        <v>12923</v>
      </c>
      <c r="I22" s="21">
        <f t="shared" si="1"/>
        <v>0</v>
      </c>
      <c r="J22" s="15"/>
      <c r="K22" s="15"/>
    </row>
    <row r="23" spans="1:11" s="1" customFormat="1" ht="15" outlineLevel="2">
      <c r="A23" s="14">
        <f t="shared" si="2"/>
        <v>12</v>
      </c>
      <c r="B23" s="45" t="s">
        <v>33</v>
      </c>
      <c r="C23" s="55">
        <v>14571643</v>
      </c>
      <c r="D23" s="56" t="s">
        <v>34</v>
      </c>
      <c r="E23" s="66" t="s">
        <v>97</v>
      </c>
      <c r="F23" s="16">
        <v>12688.35</v>
      </c>
      <c r="G23" s="16">
        <v>10778</v>
      </c>
      <c r="H23" s="17">
        <f t="shared" si="0"/>
        <v>1910.3500000000004</v>
      </c>
      <c r="I23" s="21">
        <f t="shared" si="1"/>
        <v>0</v>
      </c>
      <c r="J23" s="15"/>
      <c r="K23" s="15"/>
    </row>
    <row r="24" spans="1:11" s="1" customFormat="1" ht="15" outlineLevel="2">
      <c r="A24" s="14">
        <f t="shared" si="2"/>
        <v>13</v>
      </c>
      <c r="B24" s="45" t="s">
        <v>75</v>
      </c>
      <c r="C24" s="55">
        <v>11963146</v>
      </c>
      <c r="D24" s="56" t="s">
        <v>18</v>
      </c>
      <c r="E24" s="66" t="s">
        <v>95</v>
      </c>
      <c r="F24" s="16">
        <v>109075</v>
      </c>
      <c r="G24" s="16">
        <v>92650</v>
      </c>
      <c r="H24" s="17">
        <f t="shared" si="0"/>
        <v>16425</v>
      </c>
      <c r="I24" s="21">
        <f t="shared" si="1"/>
        <v>0</v>
      </c>
      <c r="J24" s="15"/>
      <c r="K24" s="15"/>
    </row>
    <row r="25" spans="1:11" s="1" customFormat="1" ht="15" outlineLevel="2">
      <c r="A25" s="14">
        <f t="shared" si="2"/>
        <v>14</v>
      </c>
      <c r="B25" s="45" t="s">
        <v>35</v>
      </c>
      <c r="C25" s="55">
        <v>9205492</v>
      </c>
      <c r="D25" s="56" t="s">
        <v>36</v>
      </c>
      <c r="E25" s="66" t="s">
        <v>90</v>
      </c>
      <c r="F25" s="16">
        <v>73292</v>
      </c>
      <c r="G25" s="16">
        <v>46061.67999999999</v>
      </c>
      <c r="H25" s="17">
        <f t="shared" si="0"/>
        <v>27230.320000000007</v>
      </c>
      <c r="I25" s="21">
        <f t="shared" si="1"/>
        <v>0</v>
      </c>
      <c r="J25" s="15"/>
      <c r="K25" s="15"/>
    </row>
    <row r="26" spans="1:11" s="1" customFormat="1" ht="15" outlineLevel="2">
      <c r="A26" s="14">
        <f t="shared" si="2"/>
        <v>15</v>
      </c>
      <c r="B26" s="45" t="s">
        <v>37</v>
      </c>
      <c r="C26" s="55">
        <v>16285931</v>
      </c>
      <c r="D26" s="56" t="s">
        <v>38</v>
      </c>
      <c r="E26" s="66" t="s">
        <v>91</v>
      </c>
      <c r="F26" s="16">
        <v>16348</v>
      </c>
      <c r="G26" s="16">
        <v>1706</v>
      </c>
      <c r="H26" s="17">
        <f t="shared" si="0"/>
        <v>14642</v>
      </c>
      <c r="I26" s="21">
        <f t="shared" si="1"/>
        <v>0</v>
      </c>
      <c r="J26" s="15"/>
      <c r="K26" s="15"/>
    </row>
    <row r="27" spans="1:11" s="1" customFormat="1" ht="29.25" customHeight="1" outlineLevel="2">
      <c r="A27" s="14">
        <f t="shared" si="2"/>
        <v>16</v>
      </c>
      <c r="B27" s="45" t="s">
        <v>39</v>
      </c>
      <c r="C27" s="55">
        <v>16082325</v>
      </c>
      <c r="D27" s="56" t="s">
        <v>40</v>
      </c>
      <c r="E27" s="66" t="s">
        <v>123</v>
      </c>
      <c r="F27" s="16">
        <v>77430</v>
      </c>
      <c r="G27" s="16">
        <v>52683</v>
      </c>
      <c r="H27" s="17">
        <f t="shared" si="0"/>
        <v>24747</v>
      </c>
      <c r="I27" s="21">
        <f t="shared" si="1"/>
        <v>0</v>
      </c>
      <c r="J27" s="15"/>
      <c r="K27" s="15"/>
    </row>
    <row r="28" spans="1:11" s="1" customFormat="1" ht="28.5" outlineLevel="2">
      <c r="A28" s="14">
        <f t="shared" si="2"/>
        <v>17</v>
      </c>
      <c r="B28" s="45" t="s">
        <v>85</v>
      </c>
      <c r="C28" s="55">
        <v>26273640</v>
      </c>
      <c r="D28" s="56" t="s">
        <v>41</v>
      </c>
      <c r="E28" s="66" t="s">
        <v>110</v>
      </c>
      <c r="F28" s="16">
        <v>72313.78</v>
      </c>
      <c r="G28" s="16">
        <v>61425</v>
      </c>
      <c r="H28" s="17">
        <f t="shared" si="0"/>
        <v>10888.779999999999</v>
      </c>
      <c r="I28" s="21">
        <f t="shared" si="1"/>
        <v>0</v>
      </c>
      <c r="J28" s="15"/>
      <c r="K28" s="15"/>
    </row>
    <row r="29" spans="1:11" s="1" customFormat="1" ht="25.5" outlineLevel="2">
      <c r="A29" s="14">
        <f t="shared" si="2"/>
        <v>18</v>
      </c>
      <c r="B29" s="45" t="s">
        <v>42</v>
      </c>
      <c r="C29" s="55">
        <v>15448720</v>
      </c>
      <c r="D29" s="56" t="s">
        <v>43</v>
      </c>
      <c r="E29" s="66" t="s">
        <v>129</v>
      </c>
      <c r="F29" s="16">
        <v>80715</v>
      </c>
      <c r="G29" s="16">
        <v>68561</v>
      </c>
      <c r="H29" s="17">
        <f t="shared" si="0"/>
        <v>12154</v>
      </c>
      <c r="I29" s="21">
        <f t="shared" si="1"/>
        <v>0</v>
      </c>
      <c r="J29" s="15"/>
      <c r="K29" s="15"/>
    </row>
    <row r="30" spans="1:11" s="1" customFormat="1" ht="28.5" outlineLevel="2">
      <c r="A30" s="14">
        <f t="shared" si="2"/>
        <v>19</v>
      </c>
      <c r="B30" s="45" t="s">
        <v>44</v>
      </c>
      <c r="C30" s="55">
        <v>13863330</v>
      </c>
      <c r="D30" s="56" t="s">
        <v>45</v>
      </c>
      <c r="E30" s="66" t="s">
        <v>104</v>
      </c>
      <c r="F30" s="16">
        <v>56474.06</v>
      </c>
      <c r="G30" s="16">
        <v>47970</v>
      </c>
      <c r="H30" s="17">
        <f t="shared" si="0"/>
        <v>8504.059999999998</v>
      </c>
      <c r="I30" s="21">
        <f t="shared" si="1"/>
        <v>0</v>
      </c>
      <c r="J30" s="15"/>
      <c r="K30" s="15"/>
    </row>
    <row r="31" spans="1:11" s="1" customFormat="1" ht="28.5" outlineLevel="2">
      <c r="A31" s="14">
        <f t="shared" si="2"/>
        <v>20</v>
      </c>
      <c r="B31" s="45" t="s">
        <v>46</v>
      </c>
      <c r="C31" s="55">
        <v>5919324</v>
      </c>
      <c r="D31" s="56" t="s">
        <v>47</v>
      </c>
      <c r="E31" s="66" t="s">
        <v>92</v>
      </c>
      <c r="F31" s="16">
        <v>74195</v>
      </c>
      <c r="G31" s="16">
        <v>35933</v>
      </c>
      <c r="H31" s="17">
        <f t="shared" si="0"/>
        <v>38262</v>
      </c>
      <c r="I31" s="21">
        <f t="shared" si="1"/>
        <v>0</v>
      </c>
      <c r="J31" s="15"/>
      <c r="K31" s="15"/>
    </row>
    <row r="32" spans="1:11" s="1" customFormat="1" ht="15" outlineLevel="2">
      <c r="A32" s="14">
        <f t="shared" si="2"/>
        <v>21</v>
      </c>
      <c r="B32" s="45" t="s">
        <v>48</v>
      </c>
      <c r="C32" s="55">
        <v>15190728</v>
      </c>
      <c r="D32" s="56" t="s">
        <v>49</v>
      </c>
      <c r="E32" s="66" t="s">
        <v>124</v>
      </c>
      <c r="F32" s="16">
        <v>58947</v>
      </c>
      <c r="G32" s="16">
        <v>50071</v>
      </c>
      <c r="H32" s="17">
        <f t="shared" si="0"/>
        <v>8876</v>
      </c>
      <c r="I32" s="21">
        <f t="shared" si="1"/>
        <v>0</v>
      </c>
      <c r="J32" s="15"/>
      <c r="K32" s="15"/>
    </row>
    <row r="33" spans="1:11" s="7" customFormat="1" ht="15">
      <c r="A33" s="14">
        <f t="shared" si="2"/>
        <v>22</v>
      </c>
      <c r="B33" s="45" t="s">
        <v>50</v>
      </c>
      <c r="C33" s="55">
        <v>14266062</v>
      </c>
      <c r="D33" s="56" t="s">
        <v>51</v>
      </c>
      <c r="E33" s="66" t="s">
        <v>100</v>
      </c>
      <c r="F33" s="16">
        <v>3715</v>
      </c>
      <c r="G33" s="16">
        <v>3156</v>
      </c>
      <c r="H33" s="17">
        <f t="shared" si="0"/>
        <v>559</v>
      </c>
      <c r="I33" s="21">
        <f t="shared" si="1"/>
        <v>0</v>
      </c>
      <c r="J33" s="15"/>
      <c r="K33" s="15"/>
    </row>
    <row r="34" spans="1:11" s="7" customFormat="1" ht="28.5">
      <c r="A34" s="14">
        <f t="shared" si="2"/>
        <v>23</v>
      </c>
      <c r="B34" s="45" t="s">
        <v>52</v>
      </c>
      <c r="C34" s="55">
        <v>672664</v>
      </c>
      <c r="D34" s="56" t="s">
        <v>53</v>
      </c>
      <c r="E34" s="66" t="s">
        <v>107</v>
      </c>
      <c r="F34" s="16">
        <v>26007</v>
      </c>
      <c r="G34" s="16">
        <v>12768.269999999997</v>
      </c>
      <c r="H34" s="17">
        <f t="shared" si="0"/>
        <v>13238.730000000003</v>
      </c>
      <c r="I34" s="21">
        <f t="shared" si="1"/>
        <v>0</v>
      </c>
      <c r="J34" s="15"/>
      <c r="K34" s="15"/>
    </row>
    <row r="35" spans="1:11" s="7" customFormat="1" ht="28.5">
      <c r="A35" s="14">
        <f t="shared" si="2"/>
        <v>24</v>
      </c>
      <c r="B35" s="45" t="s">
        <v>54</v>
      </c>
      <c r="C35" s="55">
        <v>14383747</v>
      </c>
      <c r="D35" s="56" t="s">
        <v>55</v>
      </c>
      <c r="E35" s="66" t="s">
        <v>118</v>
      </c>
      <c r="F35" s="16">
        <v>4525.8</v>
      </c>
      <c r="G35" s="16">
        <v>3844</v>
      </c>
      <c r="H35" s="17">
        <f t="shared" si="0"/>
        <v>681.8000000000002</v>
      </c>
      <c r="I35" s="21">
        <f t="shared" si="1"/>
        <v>0</v>
      </c>
      <c r="J35" s="15"/>
      <c r="K35" s="15"/>
    </row>
    <row r="36" spans="1:11" s="7" customFormat="1" ht="28.5">
      <c r="A36" s="14">
        <f t="shared" si="2"/>
        <v>25</v>
      </c>
      <c r="B36" s="45" t="s">
        <v>56</v>
      </c>
      <c r="C36" s="55">
        <v>4485715</v>
      </c>
      <c r="D36" s="56" t="s">
        <v>57</v>
      </c>
      <c r="E36" s="66" t="s">
        <v>112</v>
      </c>
      <c r="F36" s="16">
        <v>100089</v>
      </c>
      <c r="G36" s="16">
        <v>68455.5</v>
      </c>
      <c r="H36" s="17">
        <f t="shared" si="0"/>
        <v>31633.5</v>
      </c>
      <c r="I36" s="21">
        <f t="shared" si="1"/>
        <v>0</v>
      </c>
      <c r="J36" s="15"/>
      <c r="K36" s="15"/>
    </row>
    <row r="37" spans="1:11" s="7" customFormat="1" ht="42.75">
      <c r="A37" s="14">
        <f t="shared" si="2"/>
        <v>26</v>
      </c>
      <c r="B37" s="45" t="s">
        <v>58</v>
      </c>
      <c r="C37" s="55">
        <v>4426352</v>
      </c>
      <c r="D37" s="56" t="s">
        <v>57</v>
      </c>
      <c r="E37" s="66" t="s">
        <v>98</v>
      </c>
      <c r="F37" s="16">
        <v>45726.88</v>
      </c>
      <c r="G37" s="16">
        <v>29383.85</v>
      </c>
      <c r="H37" s="17">
        <f t="shared" si="0"/>
        <v>16343.029999999999</v>
      </c>
      <c r="I37" s="21">
        <f t="shared" si="1"/>
        <v>0</v>
      </c>
      <c r="J37" s="15"/>
      <c r="K37" s="15"/>
    </row>
    <row r="38" spans="1:11" s="7" customFormat="1" ht="42.75">
      <c r="A38" s="14">
        <f t="shared" si="2"/>
        <v>27</v>
      </c>
      <c r="B38" s="45" t="s">
        <v>61</v>
      </c>
      <c r="C38" s="55">
        <v>4354540</v>
      </c>
      <c r="D38" s="56" t="s">
        <v>57</v>
      </c>
      <c r="E38" s="66" t="s">
        <v>119</v>
      </c>
      <c r="F38" s="16">
        <v>13005.75</v>
      </c>
      <c r="G38" s="16">
        <v>11047</v>
      </c>
      <c r="H38" s="17">
        <f t="shared" si="0"/>
        <v>1958.75</v>
      </c>
      <c r="I38" s="21">
        <f t="shared" si="1"/>
        <v>0</v>
      </c>
      <c r="J38" s="15"/>
      <c r="K38" s="15"/>
    </row>
    <row r="39" spans="1:11" s="7" customFormat="1" ht="42.75">
      <c r="A39" s="14">
        <f t="shared" si="2"/>
        <v>28</v>
      </c>
      <c r="B39" s="45" t="s">
        <v>62</v>
      </c>
      <c r="C39" s="55">
        <v>4288268</v>
      </c>
      <c r="D39" s="56" t="s">
        <v>63</v>
      </c>
      <c r="E39" s="66" t="s">
        <v>108</v>
      </c>
      <c r="F39" s="16">
        <v>5043.75</v>
      </c>
      <c r="G39" s="16">
        <v>4284</v>
      </c>
      <c r="H39" s="17">
        <f t="shared" si="0"/>
        <v>759.75</v>
      </c>
      <c r="I39" s="21">
        <f t="shared" si="1"/>
        <v>0</v>
      </c>
      <c r="J39" s="15"/>
      <c r="K39" s="15"/>
    </row>
    <row r="40" spans="1:11" s="7" customFormat="1" ht="25.5">
      <c r="A40" s="14">
        <f t="shared" si="2"/>
        <v>29</v>
      </c>
      <c r="B40" s="45" t="s">
        <v>64</v>
      </c>
      <c r="C40" s="55">
        <v>4305997</v>
      </c>
      <c r="D40" s="56" t="s">
        <v>65</v>
      </c>
      <c r="E40" s="66" t="s">
        <v>101</v>
      </c>
      <c r="F40" s="16">
        <v>36768.53</v>
      </c>
      <c r="G40" s="16">
        <v>18019.010000000006</v>
      </c>
      <c r="H40" s="17">
        <f t="shared" si="0"/>
        <v>18749.519999999993</v>
      </c>
      <c r="I40" s="21">
        <f t="shared" si="1"/>
        <v>0</v>
      </c>
      <c r="J40" s="15"/>
      <c r="K40" s="15"/>
    </row>
    <row r="41" spans="1:11" s="7" customFormat="1" ht="15">
      <c r="A41" s="14">
        <f t="shared" si="2"/>
        <v>30</v>
      </c>
      <c r="B41" s="45" t="s">
        <v>66</v>
      </c>
      <c r="C41" s="55">
        <v>4546995</v>
      </c>
      <c r="D41" s="56" t="s">
        <v>67</v>
      </c>
      <c r="E41" s="66" t="s">
        <v>114</v>
      </c>
      <c r="F41" s="16">
        <v>42548</v>
      </c>
      <c r="G41" s="16">
        <v>32127</v>
      </c>
      <c r="H41" s="17">
        <f t="shared" si="0"/>
        <v>10421</v>
      </c>
      <c r="I41" s="21">
        <f t="shared" si="1"/>
        <v>0</v>
      </c>
      <c r="J41" s="15"/>
      <c r="K41" s="15"/>
    </row>
    <row r="42" spans="1:11" s="7" customFormat="1" ht="15">
      <c r="A42" s="14">
        <f t="shared" si="2"/>
        <v>31</v>
      </c>
      <c r="B42" s="45" t="s">
        <v>68</v>
      </c>
      <c r="C42" s="55">
        <v>4287971</v>
      </c>
      <c r="D42" s="56" t="s">
        <v>63</v>
      </c>
      <c r="E42" s="66" t="s">
        <v>111</v>
      </c>
      <c r="F42" s="16">
        <v>53160</v>
      </c>
      <c r="G42" s="16">
        <v>42034</v>
      </c>
      <c r="H42" s="17">
        <f t="shared" si="0"/>
        <v>11126</v>
      </c>
      <c r="I42" s="21">
        <f t="shared" si="1"/>
        <v>0</v>
      </c>
      <c r="J42" s="15"/>
      <c r="K42" s="15"/>
    </row>
    <row r="43" spans="1:11" s="7" customFormat="1" ht="34.5" customHeight="1">
      <c r="A43" s="14">
        <f t="shared" si="2"/>
        <v>32</v>
      </c>
      <c r="B43" s="45" t="s">
        <v>69</v>
      </c>
      <c r="C43" s="55">
        <v>4485618</v>
      </c>
      <c r="D43" s="56" t="s">
        <v>70</v>
      </c>
      <c r="E43" s="66" t="s">
        <v>120</v>
      </c>
      <c r="F43" s="16">
        <v>61583</v>
      </c>
      <c r="G43" s="16">
        <v>49833.14</v>
      </c>
      <c r="H43" s="17">
        <f t="shared" si="0"/>
        <v>11749.86</v>
      </c>
      <c r="I43" s="21">
        <f t="shared" si="1"/>
        <v>0</v>
      </c>
      <c r="J43" s="15"/>
      <c r="K43" s="15"/>
    </row>
    <row r="44" spans="1:11" s="7" customFormat="1" ht="28.5">
      <c r="A44" s="14">
        <f t="shared" si="2"/>
        <v>33</v>
      </c>
      <c r="B44" s="45" t="s">
        <v>19</v>
      </c>
      <c r="C44" s="55">
        <v>4354523</v>
      </c>
      <c r="D44" s="56" t="s">
        <v>20</v>
      </c>
      <c r="E44" s="66" t="s">
        <v>109</v>
      </c>
      <c r="F44" s="16">
        <v>53984.28</v>
      </c>
      <c r="G44" s="16">
        <v>32332</v>
      </c>
      <c r="H44" s="17">
        <f t="shared" si="0"/>
        <v>21652.28</v>
      </c>
      <c r="I44" s="21">
        <f t="shared" si="1"/>
        <v>0</v>
      </c>
      <c r="J44" s="15"/>
      <c r="K44" s="15"/>
    </row>
    <row r="45" spans="1:11" s="7" customFormat="1" ht="28.5">
      <c r="A45" s="14">
        <f t="shared" si="2"/>
        <v>34</v>
      </c>
      <c r="B45" s="45" t="s">
        <v>60</v>
      </c>
      <c r="C45" s="55">
        <v>4547117</v>
      </c>
      <c r="D45" s="56" t="s">
        <v>57</v>
      </c>
      <c r="E45" s="66" t="s">
        <v>115</v>
      </c>
      <c r="F45" s="16">
        <v>100603</v>
      </c>
      <c r="G45" s="16">
        <v>73497</v>
      </c>
      <c r="H45" s="17">
        <f t="shared" si="0"/>
        <v>27106</v>
      </c>
      <c r="I45" s="21">
        <f t="shared" si="1"/>
        <v>0</v>
      </c>
      <c r="J45" s="15"/>
      <c r="K45" s="15"/>
    </row>
    <row r="46" spans="1:11" s="7" customFormat="1" ht="25.5">
      <c r="A46" s="14">
        <f t="shared" si="2"/>
        <v>35</v>
      </c>
      <c r="B46" s="46" t="s">
        <v>76</v>
      </c>
      <c r="C46" s="55">
        <v>6479639</v>
      </c>
      <c r="D46" s="56" t="s">
        <v>77</v>
      </c>
      <c r="E46" s="66" t="s">
        <v>93</v>
      </c>
      <c r="F46" s="16">
        <v>97574.5</v>
      </c>
      <c r="G46" s="16">
        <v>82882</v>
      </c>
      <c r="H46" s="17">
        <f t="shared" si="0"/>
        <v>14692.5</v>
      </c>
      <c r="I46" s="21">
        <f t="shared" si="1"/>
        <v>0</v>
      </c>
      <c r="J46" s="15"/>
      <c r="K46" s="15"/>
    </row>
    <row r="47" spans="1:11" s="7" customFormat="1" ht="15">
      <c r="A47" s="14">
        <f t="shared" si="2"/>
        <v>36</v>
      </c>
      <c r="B47" s="46" t="s">
        <v>78</v>
      </c>
      <c r="C47" s="55">
        <v>16247725</v>
      </c>
      <c r="D47" s="56" t="s">
        <v>79</v>
      </c>
      <c r="E47" s="66" t="s">
        <v>130</v>
      </c>
      <c r="F47" s="16">
        <v>18149</v>
      </c>
      <c r="G47" s="16">
        <v>15416</v>
      </c>
      <c r="H47" s="17">
        <f t="shared" si="0"/>
        <v>2733</v>
      </c>
      <c r="I47" s="21">
        <f t="shared" si="1"/>
        <v>0</v>
      </c>
      <c r="J47" s="15"/>
      <c r="K47" s="15"/>
    </row>
    <row r="48" spans="1:11" s="7" customFormat="1" ht="28.5">
      <c r="A48" s="14">
        <f t="shared" si="2"/>
        <v>37</v>
      </c>
      <c r="B48" s="46" t="s">
        <v>80</v>
      </c>
      <c r="C48" s="55">
        <v>29834217</v>
      </c>
      <c r="D48" s="56" t="s">
        <v>81</v>
      </c>
      <c r="E48" s="66" t="s">
        <v>105</v>
      </c>
      <c r="F48" s="16">
        <v>70971</v>
      </c>
      <c r="G48" s="16">
        <v>60284</v>
      </c>
      <c r="H48" s="17">
        <f t="shared" si="0"/>
        <v>10687</v>
      </c>
      <c r="I48" s="21">
        <f t="shared" si="1"/>
        <v>0</v>
      </c>
      <c r="J48" s="15"/>
      <c r="K48" s="15"/>
    </row>
    <row r="49" spans="1:11" s="7" customFormat="1" ht="15">
      <c r="A49" s="14">
        <f t="shared" si="2"/>
        <v>38</v>
      </c>
      <c r="B49" s="46" t="s">
        <v>83</v>
      </c>
      <c r="C49" s="55">
        <v>35421037</v>
      </c>
      <c r="D49" s="56" t="s">
        <v>84</v>
      </c>
      <c r="E49" s="66" t="s">
        <v>99</v>
      </c>
      <c r="F49" s="16">
        <v>5118</v>
      </c>
      <c r="G49" s="16">
        <v>4347.94</v>
      </c>
      <c r="H49" s="17">
        <f t="shared" si="0"/>
        <v>770.0600000000004</v>
      </c>
      <c r="I49" s="21">
        <f t="shared" si="1"/>
        <v>0</v>
      </c>
      <c r="J49" s="15"/>
      <c r="K49" s="15"/>
    </row>
    <row r="50" spans="1:11" s="7" customFormat="1" ht="28.5">
      <c r="A50" s="14">
        <f t="shared" si="2"/>
        <v>39</v>
      </c>
      <c r="B50" s="45" t="s">
        <v>59</v>
      </c>
      <c r="C50" s="55">
        <v>4288080</v>
      </c>
      <c r="D50" s="56" t="s">
        <v>20</v>
      </c>
      <c r="E50" s="66" t="s">
        <v>103</v>
      </c>
      <c r="F50" s="16">
        <v>333634</v>
      </c>
      <c r="G50" s="16">
        <v>264010.09</v>
      </c>
      <c r="H50" s="17">
        <f>F50-G50-233.17</f>
        <v>69390.73999999998</v>
      </c>
      <c r="I50" s="21">
        <f t="shared" si="1"/>
        <v>233.16999999999825</v>
      </c>
      <c r="J50" s="15"/>
      <c r="K50" s="15"/>
    </row>
    <row r="51" spans="1:11" s="8" customFormat="1" ht="15.75">
      <c r="A51" s="19"/>
      <c r="B51" s="47"/>
      <c r="C51" s="57"/>
      <c r="D51" s="58"/>
      <c r="E51" s="67" t="s">
        <v>88</v>
      </c>
      <c r="F51" s="20">
        <f>SUM(F12:F50)</f>
        <v>2465623.75</v>
      </c>
      <c r="G51" s="40">
        <f>SUM(G12:G50)</f>
        <v>1861190.58</v>
      </c>
      <c r="H51" s="40">
        <f>SUM(H12:H50)</f>
        <v>604200.0000000001</v>
      </c>
      <c r="I51" s="40">
        <f>SUM(I12:I50)</f>
        <v>233.16999999999825</v>
      </c>
      <c r="J51" s="26"/>
      <c r="K51" s="22"/>
    </row>
    <row r="52" spans="1:11" s="7" customFormat="1" ht="15.75">
      <c r="A52" s="14"/>
      <c r="B52" s="46"/>
      <c r="C52" s="55"/>
      <c r="D52" s="56"/>
      <c r="E52" s="68"/>
      <c r="F52" s="18"/>
      <c r="G52" s="18"/>
      <c r="H52" s="18"/>
      <c r="I52" s="18"/>
      <c r="J52" s="26"/>
      <c r="K52" s="26"/>
    </row>
    <row r="53" spans="1:11" s="25" customFormat="1" ht="30">
      <c r="A53" s="27"/>
      <c r="B53" s="48" t="s">
        <v>89</v>
      </c>
      <c r="C53" s="59"/>
      <c r="D53" s="60" t="s">
        <v>71</v>
      </c>
      <c r="E53" s="5" t="s">
        <v>74</v>
      </c>
      <c r="F53" s="24"/>
      <c r="G53" s="34"/>
      <c r="H53" s="34">
        <f>H50+H45+H44+H43+H42+H41+H40+H39+H38+H37+H36+H16+H17</f>
        <v>257055.02999999994</v>
      </c>
      <c r="I53" s="34"/>
      <c r="J53" s="23"/>
      <c r="K53" s="23"/>
    </row>
    <row r="54" spans="1:11" s="25" customFormat="1" ht="19.5" customHeight="1">
      <c r="A54" s="27"/>
      <c r="B54" s="49" t="s">
        <v>72</v>
      </c>
      <c r="C54" s="59"/>
      <c r="D54" s="61" t="s">
        <v>73</v>
      </c>
      <c r="E54" s="5" t="s">
        <v>82</v>
      </c>
      <c r="F54" s="24"/>
      <c r="G54" s="34"/>
      <c r="H54" s="34">
        <f>H49+H48+H47+H46+H34+H33+H32+H31+H30+H29+H28+H27+H26+H25+H24+H23+H22+H21+H20+H19+H18+H15+H14+H13+H12+H35</f>
        <v>347144.97000000003</v>
      </c>
      <c r="I54" s="34"/>
      <c r="J54" s="23"/>
      <c r="K54" s="23"/>
    </row>
    <row r="55" spans="1:11" s="25" customFormat="1" ht="19.5" customHeight="1">
      <c r="A55" s="23"/>
      <c r="B55" s="50"/>
      <c r="C55" s="59"/>
      <c r="D55" s="62"/>
      <c r="E55" s="69"/>
      <c r="F55" s="24"/>
      <c r="G55" s="34"/>
      <c r="H55" s="34">
        <f>H54+H53</f>
        <v>604200</v>
      </c>
      <c r="I55" s="34"/>
      <c r="J55" s="23"/>
      <c r="K55" s="23"/>
    </row>
    <row r="56" spans="1:11" s="25" customFormat="1" ht="19.5" customHeight="1">
      <c r="A56" s="23"/>
      <c r="B56" s="51"/>
      <c r="C56" s="63"/>
      <c r="D56" s="64"/>
      <c r="E56" s="70"/>
      <c r="F56" s="24"/>
      <c r="G56" s="34"/>
      <c r="H56" s="34">
        <f>H55-H51</f>
        <v>0</v>
      </c>
      <c r="I56" s="34"/>
      <c r="J56" s="23"/>
      <c r="K56" s="23"/>
    </row>
  </sheetData>
  <sheetProtection/>
  <mergeCells count="1">
    <mergeCell ref="B6:E6"/>
  </mergeCells>
  <printOptions/>
  <pageMargins left="0.25" right="0.25" top="0.75" bottom="0.75" header="0.3" footer="0.3"/>
  <pageSetup fitToHeight="0" fitToWidth="1" horizontalDpi="600" verticalDpi="600" orientation="landscape" paperSize="9" scale="67" r:id="rId1"/>
  <headerFooter>
    <oddFooter>&amp;CPage &amp;P</oddFooter>
  </headerFooter>
  <rowBreaks count="1" manualBreakCount="1">
    <brk id="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 Cosma</dc:creator>
  <cp:keywords/>
  <dc:description/>
  <cp:lastModifiedBy>Vlad Cosma</cp:lastModifiedBy>
  <cp:lastPrinted>2024-03-28T09:14:21Z</cp:lastPrinted>
  <dcterms:created xsi:type="dcterms:W3CDTF">2022-02-18T06:41:25Z</dcterms:created>
  <dcterms:modified xsi:type="dcterms:W3CDTF">2024-04-12T11:04:09Z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2057-10.2.0.7480</vt:lpwstr>
  </property>
</Properties>
</file>