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plata feb" sheetId="1" r:id="rId1"/>
    <sheet name="OK" sheetId="2" r:id="rId2"/>
    <sheet name="unirea" sheetId="3" r:id="rId3"/>
  </sheets>
  <definedNames>
    <definedName name="_xlnm.Print_Area" localSheetId="2">'unirea'!$A$1:$L$33</definedName>
    <definedName name="_xlnm.Print_Titles" localSheetId="1">'OK'!$10:$11</definedName>
    <definedName name="_xlnm.Print_Titles" localSheetId="0">'plata feb'!$10:$11</definedName>
  </definedNames>
  <calcPr fullCalcOnLoad="1"/>
</workbook>
</file>

<file path=xl/sharedStrings.xml><?xml version="1.0" encoding="utf-8"?>
<sst xmlns="http://schemas.openxmlformats.org/spreadsheetml/2006/main" count="523" uniqueCount="260">
  <si>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</si>
  <si>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</si>
  <si>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</si>
  <si>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</si>
  <si>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Nr.
 Crt.</t>
  </si>
  <si>
    <t>Denumire furnizor</t>
  </si>
  <si>
    <t>Cod fiscal</t>
  </si>
  <si>
    <t>Cont</t>
  </si>
  <si>
    <t>Explicații factura</t>
  </si>
  <si>
    <t>VALOARE FACTURA</t>
  </si>
  <si>
    <t>TOTAL
DE
PLATA</t>
  </si>
  <si>
    <t>Data
 OP</t>
  </si>
  <si>
    <t>Nr. 
OP</t>
  </si>
  <si>
    <t>CARDIOMED SRL</t>
  </si>
  <si>
    <t>RO28TREZ2165069XXX023849</t>
  </si>
  <si>
    <t>CENTRU MEDICAL GARIBALDI SRL</t>
  </si>
  <si>
    <t>RO30TREZ2165069XXX040594</t>
  </si>
  <si>
    <t>CENTRUL MEDICAL TRANSILVANIA</t>
  </si>
  <si>
    <t>RO90TREZ2165069XXX025934</t>
  </si>
  <si>
    <t>CLINIC MED DIAGNOSIS SRL</t>
  </si>
  <si>
    <t>RO43TREZ2195069XXX006321</t>
  </si>
  <si>
    <t>CLINICA SANTE SRL</t>
  </si>
  <si>
    <t>RO29TREZ1665069XXX001129</t>
  </si>
  <si>
    <t>INSTREGDE GASTROHEPATO PROF DR OFODOR</t>
  </si>
  <si>
    <t>RO13TREZ21620F332100XXXX</t>
  </si>
  <si>
    <t>INSTITUTUL INIMII DE URGENTA PENTRU BOLI CARDIOVAS</t>
  </si>
  <si>
    <t>INSTITUTUL ONCOLOGIC I CHIRICUTA CLUJNAPOCA</t>
  </si>
  <si>
    <t>INTERSERVISAN</t>
  </si>
  <si>
    <t>RO06TREZ2165069XXX020559</t>
  </si>
  <si>
    <t>JIMAN PAULA ARGENTINA</t>
  </si>
  <si>
    <t>RO80RNCB0106141848050001</t>
  </si>
  <si>
    <t>LABORATOARELE SYNLAB</t>
  </si>
  <si>
    <t>RO63TREZ7005069XXX005336</t>
  </si>
  <si>
    <t>MED LIFE SA</t>
  </si>
  <si>
    <t>RO12TREZ7005069XXX006060</t>
  </si>
  <si>
    <t>OMNIMEDICAL CLINIC SRL</t>
  </si>
  <si>
    <t>RO14TREZ2165069XXX038263</t>
  </si>
  <si>
    <t>PERSA VOICHITA CMF</t>
  </si>
  <si>
    <t>RO78BRDE130SV16045151300</t>
  </si>
  <si>
    <t>POLARIS MEDICAL SA</t>
  </si>
  <si>
    <t>RO22TREZ2165069XXX032202</t>
  </si>
  <si>
    <t>RIVMED</t>
  </si>
  <si>
    <t>RO05TREZ2165069XXX014369</t>
  </si>
  <si>
    <t>SC HIPERDIA SA</t>
  </si>
  <si>
    <t>RO05TREZ1315069XXX003634</t>
  </si>
  <si>
    <t>SC MEDSTAR SRL</t>
  </si>
  <si>
    <t>RO84TREZ2165069XXX014111</t>
  </si>
  <si>
    <t>SC PROMEDICAL CENTER</t>
  </si>
  <si>
    <t>RO46TREZ2165069XXX008781</t>
  </si>
  <si>
    <t>SCINTERMED SERVICE LAB SRL</t>
  </si>
  <si>
    <t>RO89TREZ2165069XXX026146</t>
  </si>
  <si>
    <t>SC ANADENT RX SRL</t>
  </si>
  <si>
    <t>RO07TREZ2165069XXX024518</t>
  </si>
  <si>
    <t>SC Biogen SRL</t>
  </si>
  <si>
    <t>RO96TREZ2165069XXX008948</t>
  </si>
  <si>
    <t>SC CENTRUL MEDICAL SANRADEX SRL</t>
  </si>
  <si>
    <t>RO73TREZ2175069XXX000182</t>
  </si>
  <si>
    <t>SC CENTRUL MEDICAL UNIREA SRL</t>
  </si>
  <si>
    <t>RO62TREZ7005069XXX005742</t>
  </si>
  <si>
    <t>SC DENTAL RAD SRL</t>
  </si>
  <si>
    <t>RO62TREZ2165069XXX036332</t>
  </si>
  <si>
    <t>SC DR PETRE MURESAN SRL</t>
  </si>
  <si>
    <t>RO48TREZ2165069XXX008939</t>
  </si>
  <si>
    <t>SC HATDENT SRL</t>
  </si>
  <si>
    <t>RO02TREZ2195069XXX008029</t>
  </si>
  <si>
    <t>SC HIGEEA MEDICA SRL</t>
  </si>
  <si>
    <t>RO68TREZ2195069XXX002573</t>
  </si>
  <si>
    <t>SC LABORATOARELE BIOCLINICA SRL</t>
  </si>
  <si>
    <t>RO89TREZ6215069XXX016071</t>
  </si>
  <si>
    <t>SC MEDISPROF SRL</t>
  </si>
  <si>
    <t>RO77TREZ2165069XXX009096</t>
  </si>
  <si>
    <t>SC PEDIPAT SRL</t>
  </si>
  <si>
    <t>RO91TREZ2165069XXX009523</t>
  </si>
  <si>
    <t>SC RAUS  X SRL</t>
  </si>
  <si>
    <t>RO57TREZ2165069XXX036228</t>
  </si>
  <si>
    <t>SC SALVOSAN CIOBANCA SRL</t>
  </si>
  <si>
    <t>RO50TREZ5615069XXX000705</t>
  </si>
  <si>
    <t>SC SBDENTAL APHD SRL</t>
  </si>
  <si>
    <t>RO92TREZ2165069XXX033755</t>
  </si>
  <si>
    <t>SC STOMARIX SRL</t>
  </si>
  <si>
    <t>RO45TREZ2165069XXX020148</t>
  </si>
  <si>
    <t>SC VAREXDENT SRL</t>
  </si>
  <si>
    <t>RO72TREZ2165069XXX033630</t>
  </si>
  <si>
    <t>SMILE OFFICE SRL</t>
  </si>
  <si>
    <t>RO38TREZ2165069XXX030459</t>
  </si>
  <si>
    <t>SOCIETATEA CIVILA MEDICALA RADUSAN</t>
  </si>
  <si>
    <t>RO88TREZ2165069XXX009480</t>
  </si>
  <si>
    <t>SPITALUL CLINIC DE BOLI INFECTIOASE CLUJ</t>
  </si>
  <si>
    <t>RO85TREZ21621F332100XXXX</t>
  </si>
  <si>
    <t>SPITALUL CLINIC DE URGENTA PENTRU COPII CLUJNAPOC</t>
  </si>
  <si>
    <t>SPITALUL CLINIC JUDETEAN  DE URGENTA CLUJNAPOCA</t>
  </si>
  <si>
    <t>SPITALUL CLINIC MUNICIPAL CLUJNAPOCA</t>
  </si>
  <si>
    <t>SPITALUL DE PNEUMOFTIZIOLOGIE LEON DANIELLO CLUJ</t>
  </si>
  <si>
    <t>SPITALUL MUNICIPAL DRCORNEL IGNA CAMPIA TURZII</t>
  </si>
  <si>
    <t>RO54TREZ21921F332100XXXX</t>
  </si>
  <si>
    <t>SPITALUL MUNICIPAL DEJ</t>
  </si>
  <si>
    <t>RO10TREZ21721F332100XXXX</t>
  </si>
  <si>
    <t>SPITALUL MUNICIPAL GHERLA</t>
  </si>
  <si>
    <t>RO32TREZ21821F332100XXXX</t>
  </si>
  <si>
    <t>SPITALUL MUNICIPAL TURDA</t>
  </si>
  <si>
    <t>SPITALUL ORASENESC HUEDIN</t>
  </si>
  <si>
    <t>RO98TREZ22121F332100XXXX</t>
  </si>
  <si>
    <t>TODEA GABRIELLA NEGUSINA CMF</t>
  </si>
  <si>
    <t>RO94BTRL05201202H00540XX</t>
  </si>
  <si>
    <t>TODEA REMUS HOREA CMF</t>
  </si>
  <si>
    <t>RO46BTRL05201202H00539XX</t>
  </si>
  <si>
    <t>ANGIOCARE  SRL</t>
  </si>
  <si>
    <t>RO15TREZ2165069XXX039506</t>
  </si>
  <si>
    <t>RECARDIO SRL</t>
  </si>
  <si>
    <t>RO82TREZ2165069XXX017639</t>
  </si>
  <si>
    <t>SPITALUL CLINIC DE RECUPERARE CLUJNAPOCA</t>
  </si>
  <si>
    <t>SPITALUL UNIVERSITAR CF CLUJ</t>
  </si>
  <si>
    <t xml:space="preserve"> TOTAL</t>
  </si>
  <si>
    <t>Director ,Direcţia Relaţii Contractuale</t>
  </si>
  <si>
    <t>Sef Serviciu</t>
  </si>
  <si>
    <t>Intocmit</t>
  </si>
  <si>
    <t>Ec. Florina Filipas</t>
  </si>
  <si>
    <t>Ec. Mascasan Anicuta</t>
  </si>
  <si>
    <t>Ec. Bruck Kinga</t>
  </si>
  <si>
    <t>CENTRALIZATORUL PLATILOR PENTRU SERVICII PARACLINICE AFERENTE LUNII DECEMBRIE 2022</t>
  </si>
  <si>
    <t xml:space="preserve">La ordonantarea de plata nr. 3009/19.01.2023 a sumei reprezentand servicii de investigatii medicale paraclinice in asistenta medicala de specialitate din ambulatoriu </t>
  </si>
  <si>
    <t>de specialitate</t>
  </si>
  <si>
    <t>RO61TREZ27A660404200109X</t>
  </si>
  <si>
    <t>Cap 6605 04 04 Paraclinic F 18933 din 30 12 2022</t>
  </si>
  <si>
    <t>19/01/2023</t>
  </si>
  <si>
    <t>Cap 6605 04 04 Paraclinic F 20221923 din 30 12 2022</t>
  </si>
  <si>
    <t>Cap 6605 04 04 Paraclinic F 036 din 30 12 2022</t>
  </si>
  <si>
    <t>Cap 6605 04 04 Paraclinic F 116 din 30 12 2022</t>
  </si>
  <si>
    <t>Cap 6605 04 04 Paraclinic F 1250 din 30 12 2022</t>
  </si>
  <si>
    <t>Cap 6605 04 04 Paraclinic F 19 din 30 12 2022</t>
  </si>
  <si>
    <t>Cap 6605 04 04 Paraclinic F 4706 din 30 12 2022 4707 din 30 12 2022</t>
  </si>
  <si>
    <t>Cap 6605 04 04 Paraclinic F 5087 din 30 12 2022 5088 din 30 12 2022</t>
  </si>
  <si>
    <t>Cap 6605 04 04 Paraclinic F 1162 din 30 12 2022 1163 din 30 12 2022</t>
  </si>
  <si>
    <t>Cap 6605 04 04 Paraclinic F 224 din 30 12 2022 225 din 30 12 2022</t>
  </si>
  <si>
    <t>Cap 6605 04 04 Paraclinic F 102 din 30 12 2022</t>
  </si>
  <si>
    <t>Cap 6605 04 04 Paraclinic F 4921 din 30 12 2022</t>
  </si>
  <si>
    <t>Cap 6605 04 04 Paraclinic F 808 din 30 12 2022 809 din 30 12 2022</t>
  </si>
  <si>
    <t>Cap 6605 04 04 Paraclinic F 105 din 30 12 2022</t>
  </si>
  <si>
    <t>Cap 6605 04 04 Paraclinic F 283 din 30 12 2022</t>
  </si>
  <si>
    <t>Cap 6605 04 04 Paraclinic F 2200145 din 30 12 2022</t>
  </si>
  <si>
    <t>Cap 6605 04 04 Paraclinic F 411 din 30 12 2022</t>
  </si>
  <si>
    <t>Cap 6605 04 04 Paraclinic F 406643 din 30 12 2022</t>
  </si>
  <si>
    <t>Cap 6605 04 04 Paraclinic F 10421 din 30 12 2022 10422 din 30 12 2022</t>
  </si>
  <si>
    <t>Cap 6605 04 04 Paraclinic F 118074 din 30 12 2022 118075 din 30 12 2022</t>
  </si>
  <si>
    <t>Cap 6605 04 04 Paraclinic F 011680 din 30 12 2022 011681 din 30 12 2022</t>
  </si>
  <si>
    <t>Cap 6605 04 04 Paraclinic F 10450 din 30 12 2022</t>
  </si>
  <si>
    <t>Cap 6605 04 04 Paraclinic F 252 din 30 12 2022</t>
  </si>
  <si>
    <t>Cap 6605 04 04 Paraclinic F 2008955 din 30 12 2022</t>
  </si>
  <si>
    <t>Cap 6605 04 04 Paraclinic F 191 din 30 12 2022 192 din 30 12 2022</t>
  </si>
  <si>
    <t>Cap 6605 04 04 Paraclinic F 02726 din 30 12 2022 02727 din 30 12 2022</t>
  </si>
  <si>
    <t>Cap 6605 04 04 Paraclinic F 120 din 30 12 2022</t>
  </si>
  <si>
    <t>Cap 6605 04 04 Paraclinic F 236 din 30 12 2022</t>
  </si>
  <si>
    <t>Cap 6605 04 04 Paraclinic F 113 din 30 12 2022</t>
  </si>
  <si>
    <t>Cap 6605 04 04 Paraclinic F 722 din 30 12 2022</t>
  </si>
  <si>
    <t>Cap 6605 04 04 Paraclinic F 2508667 din 30 12 2022</t>
  </si>
  <si>
    <t>Cap 6605 04 04 Paraclinic F 162 din 30 12 2022</t>
  </si>
  <si>
    <t>Cap 6605 04 04 Paraclinic F 99 din 30 12 2022</t>
  </si>
  <si>
    <t>Cap 6605 04 04 Paraclinic F 115 din 30 12 2022</t>
  </si>
  <si>
    <t>Cap 6605 04 04 Paraclinic F 641 din 30 12 2022 643 din 30 12 2022</t>
  </si>
  <si>
    <t>Cap 6605 04 04 Paraclinic F 156 din 30 12 2022</t>
  </si>
  <si>
    <t>SC SMILE OFFICE SRL</t>
  </si>
  <si>
    <t>Cap 6605 04 04 Paraclinic F 248 din 30 12 2022</t>
  </si>
  <si>
    <t>Cap 6605 04 04 Paraclinic F 1132 din 30 12 2022</t>
  </si>
  <si>
    <t>Cap 6605 04 04 Paraclinic F 208 din 30 12 2022</t>
  </si>
  <si>
    <t>Cap 6605 04 04 Paraclinic F 20220843 din 30 12 2022</t>
  </si>
  <si>
    <t>Cap 6605 04 04 Paraclinic F 9480 din 30 12 2022 949 din 30 12 2022 9501 din 30 12 2022</t>
  </si>
  <si>
    <t>Cap 6605 04 04 Paraclinic F 1086 din 30 12 2022 1087 din 30 12 2022</t>
  </si>
  <si>
    <t>Cap 6605 04 04 Paraclinic F 2897 din 30 12 2022 2898 din 30 12 2022 2899 din 30 12 2022</t>
  </si>
  <si>
    <t>Cap 6605 04 04 Paraclinic F 2700 din 30 12 2022 2701 din 30 12 2022 2702 din 30 12 2022</t>
  </si>
  <si>
    <t>Cap 6605 04 04 Paraclinic F 506 din 30 12 2022</t>
  </si>
  <si>
    <t>Cap 6605 04 04 Paraclinic F 0563 din 30 12 2022</t>
  </si>
  <si>
    <t>Cap 6605 04 04 Paraclinic F 2022134 din 30 12 2022 2022135 din 30 12 2022 2022136 din 30 12 2022</t>
  </si>
  <si>
    <t>Cap 6605 04 04 Paraclinic F 727 din 30 12 2022 728 din 30 12 2022</t>
  </si>
  <si>
    <t>Cap 6605 04 04 Paraclinic F 742 din 30 12 2022 745 din 30 12 2022 747 din 30 12 2022</t>
  </si>
  <si>
    <t>Cap 6605 04 04 Paraclinic F 220123 din 30 12 2022 220124 din 30 12 2022</t>
  </si>
  <si>
    <t>Cap 6605 04 04 Paraclinic F 482 din 30 12 2022</t>
  </si>
  <si>
    <t>Cap 6605 04 04 Paraclinic F 497 din 30 12 2022</t>
  </si>
  <si>
    <t>Cap 6605 04 02 Paraclinic F 4705 din 30 12 2022</t>
  </si>
  <si>
    <t>Cap 6605 04 02 Paraclinic F 05103 din 30 12 2022</t>
  </si>
  <si>
    <t>Cap 6605 04 02 Paraclinic F 9470 din 30 12 2022</t>
  </si>
  <si>
    <t>Cap 6605 04 02 Paraclinic F 1105 din 30 12 2022</t>
  </si>
  <si>
    <t>Cap 6605 04 02 Paraclinic F 1085 din 30 12 2022</t>
  </si>
  <si>
    <t>Cap 6605 04 02 Paraclinic F 2900 din 30 12 2022</t>
  </si>
  <si>
    <t>Cap 6605 04 02 Paraclinic F 2705 din 30 12 2022</t>
  </si>
  <si>
    <t>Cap 6605 04 02 Paraclinic F 2022130 din 30 12 2022</t>
  </si>
  <si>
    <t>Cap 6605 04 02 Paraclinic F 729 din 30 12 2022</t>
  </si>
  <si>
    <t>Cap 6605 04 02 Paraclinic F 744 din 30 12 2022</t>
  </si>
  <si>
    <t>Cap 6605 04 02 Paraclinic F 220119 din 30 12 2022</t>
  </si>
  <si>
    <t>Cap 6605 04 02 Paraclinic F 02022883 din 30 12 2022</t>
  </si>
  <si>
    <t xml:space="preserve">La ordonantarea de plata nr. 3012/20.01.2023 a sumei reprezentand servicii de investigatii medicale paraclinice in asistenta medicala de specialitate din ambulatoriu </t>
  </si>
  <si>
    <t>Cap 6605 04 04 Paraclinic F 121 din 30 12 2022</t>
  </si>
  <si>
    <t>20/01/2023</t>
  </si>
  <si>
    <t>Intocmit, (3ex)</t>
  </si>
  <si>
    <t>Cap 6605 04 04 Paraclinic ac F 667/16.05.2023, 663/16.05.2023</t>
  </si>
  <si>
    <t>Cap 6605 04 04 Paraclinic ac F 2300064/15.05.2023</t>
  </si>
  <si>
    <t>Cap 6605 04 04 Paraclinic ac F 243/15.05.2023, 242/15.05.2023</t>
  </si>
  <si>
    <t>Cap 6605 04 02 Paraclinic ac F 1140/10.05.2023, 1141/10.05.2023</t>
  </si>
  <si>
    <t>Cap 6605 04 04 Paraclinic ac F 2008982/12.05.2023</t>
  </si>
  <si>
    <t>Cap 6605 04 04 Paraclinic ac F 1138/04.05.2023</t>
  </si>
  <si>
    <t>Cap 6605 04 04 Paraclinic ac F10455/15.05.2023, 10454/15.05.2023</t>
  </si>
  <si>
    <t>Cap 6605 04 04 Paraclinic ac F52/12.05.2023</t>
  </si>
  <si>
    <t>Cap 6605 04 04 Paraclinic ac F 123/12.05.2023</t>
  </si>
  <si>
    <t>Cap 6605 04 04 Paraclinic ac F 2818/12.05.2023,2820/12.05.2023, 2819/12.05.2023</t>
  </si>
  <si>
    <t>Cap 6605 04 04 Paraclinic ac F 11896/12.05.2023,11897/12.05.2023</t>
  </si>
  <si>
    <t>Cap 6605 04 04 Paraclinic ac F 5185/12.05.2023</t>
  </si>
  <si>
    <t>Cap 6605 04 04 Paraclinic ac F 2509126/12.05.2023</t>
  </si>
  <si>
    <t>Cap 6605 04 04 Paraclinic ac F 31/15.05.2023</t>
  </si>
  <si>
    <t>Cap 6605 04 04 Paraclinic ac F784/12.05.2023, 786/12.05.2023785/12.05.2023</t>
  </si>
  <si>
    <t>Cap 6605 04 04 Paraclinic ac F 2023056/12.05.2023, 2023057/12.05.20232023055/12.05.2023</t>
  </si>
  <si>
    <t>Cap 6605 04 02 Paraclinic ac F 4842/12.05.2023, 4841/12.05.2023</t>
  </si>
  <si>
    <t>Cap 6605 04 04 Paraclinic ac F 1008/12.05.2023, 1007/12.05.2023, 1006/12.05.2023</t>
  </si>
  <si>
    <t>Cap 6605 04 04 Paraclinic ac F 220/11.05.2023</t>
  </si>
  <si>
    <t>Cap 6605 04 04 Paraclinic ac F526/10.05.2023</t>
  </si>
  <si>
    <t>Cap 6605 04 02 Paraclinic ac F 780/11.05.2023, 781/11.05.2023</t>
  </si>
  <si>
    <t>Cap 6605 04 04 Paraclinic ac F 845/12.05.2023, 846/12.05.2023</t>
  </si>
  <si>
    <t>Cap 6605 04 04 Paraclinic ac F 119277/12.05.2023, 119278/12.05.2023</t>
  </si>
  <si>
    <t>Cap 6605 04 04 Paraclinic ac F 1271/12.05.2023</t>
  </si>
  <si>
    <t>Cap 6605 04 04 Paraclinic ac F 256/10.05.2023</t>
  </si>
  <si>
    <t>Cap 6605 04 04 Paraclinic ac F 1142/11.05.2023</t>
  </si>
  <si>
    <t>Cap 6605 04 04 Paraclinic ac F 260/12.05.2023</t>
  </si>
  <si>
    <t>Cap 6605 04 02 Paraclinic ac F 2824/12.05.2023,2825/12.05.2023, 2826/12.05.2023</t>
  </si>
  <si>
    <t>Cap 6605 04 04 Paraclinic ac F 2023005/11.05.2023</t>
  </si>
  <si>
    <t xml:space="preserve">Cap 6605 04 04 Paraclinic ac 221/11.05.2023 </t>
  </si>
  <si>
    <t>Cap 6605 04 04 Paraclinic ac F 250/10.05.2023</t>
  </si>
  <si>
    <t>Cap 6605 04 04 Paraclinic ac F 5229/04.05.2023</t>
  </si>
  <si>
    <t>Cap 6605 04 02 Paraclinic ac F 994/05.05.2023</t>
  </si>
  <si>
    <t>Cap 6605 04 02 Paraclinic ac F 3007/09.05.2023</t>
  </si>
  <si>
    <t>Cap 6605 04 02 Paraclinic ac F 2816/08.05.2023</t>
  </si>
  <si>
    <t>Cap 6605 04 02 Paraclinic ac F 220161/05.05.2023</t>
  </si>
  <si>
    <t>Cap 6605 04 04 Paraclinic ac F 757/05.05.2023</t>
  </si>
  <si>
    <t>Cap 6605 04 02 Paraclinic ac F 775/05.05.2023</t>
  </si>
  <si>
    <t>Cap 6605 04 02 Paraclinic ac F 779/03.05.2023</t>
  </si>
  <si>
    <t>Cap 6605 04 02 Paraclinic ac F 4827/03.05.2023</t>
  </si>
  <si>
    <t>Cap 6605 04 04 Paraclinic ac F 44/04.05.2023</t>
  </si>
  <si>
    <t>Cap 6605 04 02 Paraclinic ac F423/05.05.2023</t>
  </si>
  <si>
    <t>Cap 6605 04 02 Paraclinic ac F 19023/02.05.2023</t>
  </si>
  <si>
    <t>Cap 6605 04 02 Paraclinic ac F 1122/04.05.2023</t>
  </si>
  <si>
    <t>Cap 6605 04 02 Paraclinic ac F 2023097/03.05.2023</t>
  </si>
  <si>
    <t>Cap 6605 04 02 Paraclinic ac F 2023044/03.05.2023</t>
  </si>
  <si>
    <t>Cap 6605 04 04 Paraclinic ac F 117/10.05.2023</t>
  </si>
  <si>
    <t>Cap 6605 04 04 Paraclinic ac F 123/10.05.2023</t>
  </si>
  <si>
    <t>Cap 6605 04 04 Paraclinic ac F 166/09.05.2023</t>
  </si>
  <si>
    <t>Cap 6605 04 04 Paraclinic ac F 407069/10.05.2023</t>
  </si>
  <si>
    <t>Cap 6605 04 04 Paraclinic ac F 1233/10.05.2023, 1234/10.05.2023</t>
  </si>
  <si>
    <t>Cap 6605 04 04 Paraclinic ac F 126/10.05.2023</t>
  </si>
  <si>
    <t>Cap 6605 04 04 Paraclinic ac F 497/10.05.2023</t>
  </si>
  <si>
    <t>Cap 6605 04 04 Paraclinic ac F 512/10.05.2023</t>
  </si>
  <si>
    <t>Cap 6605 04 04 Paraclinic ac F 104/10.05.2023</t>
  </si>
  <si>
    <t>Cap 6605 04 04 Paraclinic ac F 300/10.05.2023</t>
  </si>
  <si>
    <t>Cap 6605 04 04 Paraclinic ac F 127/10.05.2023</t>
  </si>
  <si>
    <t>Cap 6605 04 04 Paraclinic ac F 3012/11.05.2023, 3013/11.05.20233011/11.05.2023</t>
  </si>
  <si>
    <t>Cap 6605 04 04 Paraclinic ac F 217/11.05.2023</t>
  </si>
  <si>
    <t>Cap 6605 04 04 Paraclinic ac F 220169/11.05.2023, 220168/11.05.2023</t>
  </si>
  <si>
    <t>Cap 6605 04 04 Paraclinic ac F 129/11.05.2023</t>
  </si>
  <si>
    <t>Cap 6605 04 04 Paraclinic ac F10576/11.05.2023</t>
  </si>
  <si>
    <t>Cap 6605 04 04 Paraclinic ac F 20231972/11.05.2023</t>
  </si>
  <si>
    <t>Cap 6605 04 02 Paraclinic ac F 5243/11.05.2023, 5242/11.05.2023</t>
  </si>
  <si>
    <t xml:space="preserve">La ordonantarea de plata nr.3050/17.05.2023 a sumei reprezentand servicii de investigatii medicale paraclinice in asistenta medicala de specialitate din ambulatoriu </t>
  </si>
  <si>
    <t>de specialitate-  servicii APRILIE 2023</t>
  </si>
  <si>
    <t>CENTRALIZATORUL PLATILOR PENTRU SERVICII PARACLINICE AFERENTE LUNII APRILIE 2023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</si>
</sst>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_l_e_i_-;\-* #,##0.00\ _l_e_i_-;_-* &quot;-&quot;??\ _l_e_i_-;_-@_-"/>
    <numFmt numFmtId="169" formatCode="_-* #,##0\ _l_e_i_-;\-* #,##0\ _l_e_i_-;_-* &quot;-&quot;??\ _l_e_i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21" fillId="17" borderId="0" applyNumberFormat="0" applyBorder="0" applyAlignment="0" applyProtection="0"/>
    <xf numFmtId="0" fontId="9" fillId="9" borderId="1" applyNumberFormat="0" applyAlignment="0" applyProtection="0"/>
    <xf numFmtId="0" fontId="8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8" fillId="0" borderId="3" applyNumberFormat="0" applyFill="0" applyAlignment="0" applyProtection="0"/>
    <xf numFmtId="0" fontId="7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5" applyNumberFormat="0" applyFill="0" applyAlignment="0" applyProtection="0"/>
    <xf numFmtId="0" fontId="5" fillId="10" borderId="0" applyNumberFormat="0" applyBorder="0" applyAlignment="0" applyProtection="0"/>
    <xf numFmtId="0" fontId="22" fillId="0" borderId="0">
      <alignment/>
      <protection/>
    </xf>
    <xf numFmtId="0" fontId="1" fillId="5" borderId="6" applyNumberFormat="0" applyFont="0" applyAlignment="0" applyProtection="0"/>
    <xf numFmtId="0" fontId="20" fillId="9" borderId="7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3" fontId="0" fillId="0" borderId="0" xfId="42" applyFont="1" applyFill="1" applyAlignment="1">
      <alignment/>
    </xf>
    <xf numFmtId="168" fontId="0" fillId="0" borderId="0" xfId="42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43" fontId="2" fillId="0" borderId="9" xfId="42" applyFont="1" applyFill="1" applyBorder="1" applyAlignment="1">
      <alignment wrapText="1"/>
    </xf>
    <xf numFmtId="168" fontId="2" fillId="0" borderId="9" xfId="42" applyNumberFormat="1" applyFont="1" applyBorder="1" applyAlignment="1">
      <alignment wrapText="1"/>
    </xf>
    <xf numFmtId="43" fontId="2" fillId="0" borderId="9" xfId="42" applyFont="1" applyFill="1" applyBorder="1" applyAlignment="1">
      <alignment horizontal="center" wrapText="1"/>
    </xf>
    <xf numFmtId="169" fontId="2" fillId="0" borderId="9" xfId="42" applyNumberFormat="1" applyFont="1" applyBorder="1" applyAlignment="1">
      <alignment horizontal="center" wrapText="1"/>
    </xf>
    <xf numFmtId="0" fontId="0" fillId="0" borderId="9" xfId="0" applyBorder="1" applyAlignment="1">
      <alignment/>
    </xf>
    <xf numFmtId="0" fontId="22" fillId="0" borderId="9" xfId="57" applyBorder="1">
      <alignment/>
      <protection/>
    </xf>
    <xf numFmtId="0" fontId="22" fillId="0" borderId="9" xfId="0" applyFont="1" applyFill="1" applyBorder="1" applyAlignment="1">
      <alignment/>
    </xf>
    <xf numFmtId="43" fontId="22" fillId="0" borderId="9" xfId="42" applyFont="1" applyFill="1" applyBorder="1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/>
    </xf>
    <xf numFmtId="168" fontId="2" fillId="0" borderId="0" xfId="42" applyNumberFormat="1" applyFont="1" applyAlignment="1">
      <alignment horizontal="right"/>
    </xf>
    <xf numFmtId="43" fontId="0" fillId="0" borderId="0" xfId="42" applyFont="1" applyAlignment="1">
      <alignment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left"/>
    </xf>
    <xf numFmtId="43" fontId="2" fillId="0" borderId="9" xfId="42" applyFont="1" applyBorder="1" applyAlignment="1">
      <alignment wrapText="1"/>
    </xf>
    <xf numFmtId="43" fontId="2" fillId="0" borderId="9" xfId="42" applyFont="1" applyBorder="1" applyAlignment="1">
      <alignment horizontal="center" wrapText="1"/>
    </xf>
    <xf numFmtId="43" fontId="3" fillId="0" borderId="0" xfId="42" applyFont="1" applyFill="1" applyBorder="1" applyAlignment="1" applyProtection="1">
      <alignment horizontal="right" wrapText="1"/>
      <protection/>
    </xf>
    <xf numFmtId="43" fontId="2" fillId="0" borderId="0" xfId="42" applyFont="1" applyAlignment="1">
      <alignment/>
    </xf>
    <xf numFmtId="0" fontId="0" fillId="0" borderId="9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/>
    </xf>
    <xf numFmtId="43" fontId="22" fillId="0" borderId="9" xfId="42" applyFont="1" applyFill="1" applyBorder="1" applyAlignment="1">
      <alignment/>
    </xf>
    <xf numFmtId="0" fontId="22" fillId="0" borderId="9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.140625" defaultRowHeight="12.75" outlineLevelRow="2"/>
  <cols>
    <col min="1" max="1" width="6.28125" style="0" customWidth="1"/>
    <col min="2" max="2" width="51.00390625" style="0" customWidth="1"/>
    <col min="3" max="3" width="9.57421875" style="0" customWidth="1"/>
    <col min="4" max="4" width="29.140625" style="0" customWidth="1"/>
    <col min="5" max="5" width="62.421875" style="0" customWidth="1"/>
    <col min="6" max="6" width="14.421875" style="21" bestFit="1" customWidth="1"/>
    <col min="7" max="7" width="13.8515625" style="0" customWidth="1"/>
    <col min="8" max="8" width="11.00390625" style="0" customWidth="1"/>
  </cols>
  <sheetData>
    <row r="1" spans="1:10" s="1" customFormat="1" ht="12.75">
      <c r="A1" s="2" t="s">
        <v>0</v>
      </c>
      <c r="B1" s="3"/>
      <c r="F1" s="4"/>
      <c r="G1" s="5"/>
      <c r="J1" s="4"/>
    </row>
    <row r="2" spans="1:10" s="1" customFormat="1" ht="12.75">
      <c r="A2" s="2" t="s">
        <v>1</v>
      </c>
      <c r="B2" s="3"/>
      <c r="F2" s="4"/>
      <c r="G2" s="5"/>
      <c r="J2" s="4"/>
    </row>
    <row r="3" spans="1:10" s="1" customFormat="1" ht="12.75">
      <c r="A3" s="2" t="s">
        <v>2</v>
      </c>
      <c r="B3" s="3"/>
      <c r="F3" s="4"/>
      <c r="G3" s="5"/>
      <c r="J3" s="4"/>
    </row>
    <row r="4" spans="1:10" s="1" customFormat="1" ht="12.75">
      <c r="A4" s="2" t="s">
        <v>3</v>
      </c>
      <c r="B4" s="3"/>
      <c r="F4" s="4"/>
      <c r="G4" s="5"/>
      <c r="J4" s="4"/>
    </row>
    <row r="5" spans="1:10" s="1" customFormat="1" ht="12.75">
      <c r="A5" s="6"/>
      <c r="B5" s="3"/>
      <c r="F5" s="4"/>
      <c r="G5" s="5"/>
      <c r="J5" s="4"/>
    </row>
    <row r="6" spans="1:10" s="1" customFormat="1" ht="12.75">
      <c r="A6" s="2"/>
      <c r="B6" s="7" t="s">
        <v>259</v>
      </c>
      <c r="F6" s="4"/>
      <c r="G6" s="5"/>
      <c r="J6" s="4"/>
    </row>
    <row r="7" spans="6:10" s="1" customFormat="1" ht="12.75">
      <c r="F7" s="4"/>
      <c r="G7" s="5"/>
      <c r="J7" s="4"/>
    </row>
    <row r="8" spans="1:10" s="1" customFormat="1" ht="12.75">
      <c r="A8" s="3" t="s">
        <v>257</v>
      </c>
      <c r="F8" s="4"/>
      <c r="G8" s="5"/>
      <c r="J8" s="4"/>
    </row>
    <row r="9" spans="1:10" s="1" customFormat="1" ht="12.75">
      <c r="A9" s="3" t="s">
        <v>258</v>
      </c>
      <c r="F9" s="4"/>
      <c r="G9" s="5"/>
      <c r="J9" s="4"/>
    </row>
    <row r="10" spans="1:10" s="1" customFormat="1" ht="38.25">
      <c r="A10" s="8" t="s">
        <v>4</v>
      </c>
      <c r="B10" s="8" t="s">
        <v>5</v>
      </c>
      <c r="C10" s="8" t="s">
        <v>6</v>
      </c>
      <c r="D10" s="8" t="s">
        <v>7</v>
      </c>
      <c r="E10" s="9" t="s">
        <v>8</v>
      </c>
      <c r="F10" s="10" t="s">
        <v>9</v>
      </c>
      <c r="G10" s="11" t="s">
        <v>10</v>
      </c>
      <c r="H10" s="8" t="s">
        <v>11</v>
      </c>
      <c r="I10" s="8" t="s">
        <v>12</v>
      </c>
      <c r="J10" s="4"/>
    </row>
    <row r="11" spans="1:10" s="1" customFormat="1" ht="12.75" outlineLevel="2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12">
        <v>6</v>
      </c>
      <c r="G11" s="13">
        <v>7</v>
      </c>
      <c r="H11" s="8">
        <v>8</v>
      </c>
      <c r="I11" s="8">
        <v>9</v>
      </c>
      <c r="J11" s="4"/>
    </row>
    <row r="12" spans="1:10" s="1" customFormat="1" ht="15" outlineLevel="2">
      <c r="A12" s="28">
        <v>1</v>
      </c>
      <c r="B12" s="29" t="s">
        <v>13</v>
      </c>
      <c r="C12" s="29">
        <v>23666661</v>
      </c>
      <c r="D12" s="29" t="s">
        <v>14</v>
      </c>
      <c r="E12" s="29" t="s">
        <v>255</v>
      </c>
      <c r="F12" s="30">
        <v>80154</v>
      </c>
      <c r="G12" s="30">
        <v>80154</v>
      </c>
      <c r="H12" s="29"/>
      <c r="I12" s="29"/>
      <c r="J12" s="4"/>
    </row>
    <row r="13" spans="1:10" s="1" customFormat="1" ht="15" outlineLevel="2">
      <c r="A13" s="28">
        <f>A12+1</f>
        <v>2</v>
      </c>
      <c r="B13" s="29" t="s">
        <v>15</v>
      </c>
      <c r="C13" s="29">
        <v>39534357</v>
      </c>
      <c r="D13" s="29" t="s">
        <v>16</v>
      </c>
      <c r="E13" s="29" t="s">
        <v>233</v>
      </c>
      <c r="F13" s="30">
        <v>2475</v>
      </c>
      <c r="G13" s="30">
        <v>2475</v>
      </c>
      <c r="H13" s="29"/>
      <c r="I13" s="29"/>
      <c r="J13" s="4"/>
    </row>
    <row r="14" spans="1:10" s="1" customFormat="1" ht="15" outlineLevel="2">
      <c r="A14" s="28">
        <f aca="true" t="shared" si="0" ref="A14:A45">A13+1</f>
        <v>3</v>
      </c>
      <c r="B14" s="29" t="s">
        <v>17</v>
      </c>
      <c r="C14" s="29">
        <v>26599613</v>
      </c>
      <c r="D14" s="29" t="s">
        <v>18</v>
      </c>
      <c r="E14" s="29" t="s">
        <v>201</v>
      </c>
      <c r="F14" s="30">
        <v>172401</v>
      </c>
      <c r="G14" s="30">
        <v>172401</v>
      </c>
      <c r="H14" s="29"/>
      <c r="I14" s="29"/>
      <c r="J14" s="4"/>
    </row>
    <row r="15" spans="1:10" s="1" customFormat="1" ht="15" outlineLevel="2">
      <c r="A15" s="28">
        <f t="shared" si="0"/>
        <v>4</v>
      </c>
      <c r="B15" s="29" t="s">
        <v>19</v>
      </c>
      <c r="C15" s="29">
        <v>28832676</v>
      </c>
      <c r="D15" s="29" t="s">
        <v>20</v>
      </c>
      <c r="E15" s="29" t="s">
        <v>216</v>
      </c>
      <c r="F15" s="30">
        <v>53794.56</v>
      </c>
      <c r="G15" s="30">
        <v>53794.56</v>
      </c>
      <c r="H15" s="29"/>
      <c r="I15" s="29"/>
      <c r="J15" s="4"/>
    </row>
    <row r="16" spans="1:10" s="1" customFormat="1" ht="15" outlineLevel="2">
      <c r="A16" s="28">
        <f t="shared" si="0"/>
        <v>5</v>
      </c>
      <c r="B16" s="29" t="s">
        <v>21</v>
      </c>
      <c r="C16" s="29">
        <v>11963146</v>
      </c>
      <c r="D16" s="29" t="s">
        <v>22</v>
      </c>
      <c r="E16" s="29" t="s">
        <v>206</v>
      </c>
      <c r="F16" s="30">
        <v>105534</v>
      </c>
      <c r="G16" s="30">
        <v>105534</v>
      </c>
      <c r="H16" s="29"/>
      <c r="I16" s="29"/>
      <c r="J16" s="4"/>
    </row>
    <row r="17" spans="1:9" ht="15">
      <c r="A17" s="28">
        <f t="shared" si="0"/>
        <v>6</v>
      </c>
      <c r="B17" s="29" t="s">
        <v>23</v>
      </c>
      <c r="C17" s="29">
        <v>4354523</v>
      </c>
      <c r="D17" s="29" t="s">
        <v>24</v>
      </c>
      <c r="E17" s="29" t="s">
        <v>209</v>
      </c>
      <c r="F17" s="30">
        <f>78595+40417.54</f>
        <v>119012.54000000001</v>
      </c>
      <c r="G17" s="30">
        <v>119012.54000000001</v>
      </c>
      <c r="H17" s="29"/>
      <c r="I17" s="29"/>
    </row>
    <row r="18" spans="1:9" ht="15">
      <c r="A18" s="28">
        <f t="shared" si="0"/>
        <v>7</v>
      </c>
      <c r="B18" s="29" t="s">
        <v>25</v>
      </c>
      <c r="C18" s="29">
        <v>4617719</v>
      </c>
      <c r="D18" s="29" t="s">
        <v>24</v>
      </c>
      <c r="E18" s="29" t="s">
        <v>256</v>
      </c>
      <c r="F18" s="30">
        <f>40008.78+60958</f>
        <v>100966.78</v>
      </c>
      <c r="G18" s="30">
        <v>100966.78</v>
      </c>
      <c r="H18" s="29"/>
      <c r="I18" s="29"/>
    </row>
    <row r="19" spans="1:10" s="1" customFormat="1" ht="15" outlineLevel="2">
      <c r="A19" s="28">
        <f t="shared" si="0"/>
        <v>8</v>
      </c>
      <c r="B19" s="29" t="s">
        <v>26</v>
      </c>
      <c r="C19" s="29">
        <v>4547125</v>
      </c>
      <c r="D19" s="29" t="s">
        <v>24</v>
      </c>
      <c r="E19" s="29" t="s">
        <v>243</v>
      </c>
      <c r="F19" s="30">
        <f>112669+9570</f>
        <v>122239</v>
      </c>
      <c r="G19" s="30">
        <v>122239</v>
      </c>
      <c r="H19" s="29"/>
      <c r="I19" s="29"/>
      <c r="J19" s="4"/>
    </row>
    <row r="20" spans="1:10" s="1" customFormat="1" ht="15" outlineLevel="2">
      <c r="A20" s="28">
        <f t="shared" si="0"/>
        <v>9</v>
      </c>
      <c r="B20" s="29" t="s">
        <v>27</v>
      </c>
      <c r="C20" s="29">
        <v>2880513</v>
      </c>
      <c r="D20" s="29" t="s">
        <v>28</v>
      </c>
      <c r="E20" s="29" t="s">
        <v>195</v>
      </c>
      <c r="F20" s="30">
        <f>112024+62138.2</f>
        <v>174162.2</v>
      </c>
      <c r="G20" s="30">
        <v>174162.2</v>
      </c>
      <c r="H20" s="29"/>
      <c r="I20" s="29"/>
      <c r="J20" s="4"/>
    </row>
    <row r="21" spans="1:10" s="1" customFormat="1" ht="15" outlineLevel="2">
      <c r="A21" s="28">
        <f t="shared" si="0"/>
        <v>10</v>
      </c>
      <c r="B21" s="29" t="s">
        <v>29</v>
      </c>
      <c r="C21" s="29">
        <v>23756152</v>
      </c>
      <c r="D21" s="29" t="s">
        <v>30</v>
      </c>
      <c r="E21" s="29" t="s">
        <v>239</v>
      </c>
      <c r="F21" s="30">
        <v>4020</v>
      </c>
      <c r="G21" s="30">
        <v>4020</v>
      </c>
      <c r="H21" s="29"/>
      <c r="I21" s="29"/>
      <c r="J21" s="4"/>
    </row>
    <row r="22" spans="1:10" s="1" customFormat="1" ht="15" outlineLevel="2">
      <c r="A22" s="28">
        <f t="shared" si="0"/>
        <v>11</v>
      </c>
      <c r="B22" s="29" t="s">
        <v>31</v>
      </c>
      <c r="C22" s="29">
        <v>17656582</v>
      </c>
      <c r="D22" s="29" t="s">
        <v>32</v>
      </c>
      <c r="E22" s="29" t="s">
        <v>204</v>
      </c>
      <c r="F22" s="30">
        <v>74354</v>
      </c>
      <c r="G22" s="30">
        <v>74354</v>
      </c>
      <c r="H22" s="29"/>
      <c r="I22" s="29"/>
      <c r="J22" s="4"/>
    </row>
    <row r="23" spans="1:10" s="1" customFormat="1" ht="15" outlineLevel="2">
      <c r="A23" s="28">
        <f t="shared" si="0"/>
        <v>12</v>
      </c>
      <c r="B23" s="29" t="s">
        <v>33</v>
      </c>
      <c r="C23" s="29">
        <v>8422035</v>
      </c>
      <c r="D23" s="29" t="s">
        <v>34</v>
      </c>
      <c r="E23" s="29" t="s">
        <v>214</v>
      </c>
      <c r="F23" s="30">
        <f>138074+65795</f>
        <v>203869</v>
      </c>
      <c r="G23" s="30">
        <v>203869</v>
      </c>
      <c r="H23" s="29"/>
      <c r="I23" s="29"/>
      <c r="J23" s="4"/>
    </row>
    <row r="24" spans="1:10" s="1" customFormat="1" ht="15" outlineLevel="2">
      <c r="A24" s="28">
        <f t="shared" si="0"/>
        <v>13</v>
      </c>
      <c r="B24" s="29" t="s">
        <v>35</v>
      </c>
      <c r="C24" s="29">
        <v>39742617</v>
      </c>
      <c r="D24" s="29" t="s">
        <v>36</v>
      </c>
      <c r="E24" s="29" t="s">
        <v>244</v>
      </c>
      <c r="F24" s="30">
        <v>17550</v>
      </c>
      <c r="G24" s="30">
        <v>17550</v>
      </c>
      <c r="H24" s="29"/>
      <c r="I24" s="29"/>
      <c r="J24" s="4"/>
    </row>
    <row r="25" spans="1:10" s="1" customFormat="1" ht="15" outlineLevel="2">
      <c r="A25" s="28">
        <f t="shared" si="0"/>
        <v>14</v>
      </c>
      <c r="B25" s="29" t="s">
        <v>37</v>
      </c>
      <c r="C25" s="29">
        <v>20127719</v>
      </c>
      <c r="D25" s="29" t="s">
        <v>38</v>
      </c>
      <c r="E25" s="29" t="s">
        <v>248</v>
      </c>
      <c r="F25" s="30">
        <v>1080</v>
      </c>
      <c r="G25" s="30">
        <v>1080</v>
      </c>
      <c r="H25" s="29"/>
      <c r="I25" s="29"/>
      <c r="J25" s="4"/>
    </row>
    <row r="26" spans="1:10" s="1" customFormat="1" ht="15" outlineLevel="2">
      <c r="A26" s="28">
        <f t="shared" si="0"/>
        <v>15</v>
      </c>
      <c r="B26" s="29" t="s">
        <v>39</v>
      </c>
      <c r="C26" s="29">
        <v>33092124</v>
      </c>
      <c r="D26" s="29" t="s">
        <v>40</v>
      </c>
      <c r="E26" s="29" t="s">
        <v>194</v>
      </c>
      <c r="F26" s="30">
        <v>30175</v>
      </c>
      <c r="G26" s="30">
        <v>30175</v>
      </c>
      <c r="H26" s="29"/>
      <c r="I26" s="29"/>
      <c r="J26" s="4"/>
    </row>
    <row r="27" spans="1:10" s="1" customFormat="1" ht="15" outlineLevel="2">
      <c r="A27" s="28">
        <f t="shared" si="0"/>
        <v>16</v>
      </c>
      <c r="B27" s="29" t="s">
        <v>41</v>
      </c>
      <c r="C27" s="29">
        <v>14571643</v>
      </c>
      <c r="D27" s="29" t="s">
        <v>42</v>
      </c>
      <c r="E27" s="29" t="s">
        <v>242</v>
      </c>
      <c r="F27" s="30">
        <v>16800</v>
      </c>
      <c r="G27" s="30">
        <v>16800</v>
      </c>
      <c r="H27" s="29"/>
      <c r="I27" s="29"/>
      <c r="J27" s="4"/>
    </row>
    <row r="28" spans="1:10" s="1" customFormat="1" ht="15" outlineLevel="2">
      <c r="A28" s="28">
        <f t="shared" si="0"/>
        <v>17</v>
      </c>
      <c r="B28" s="29" t="s">
        <v>43</v>
      </c>
      <c r="C28" s="29">
        <v>9205492</v>
      </c>
      <c r="D28" s="29" t="s">
        <v>44</v>
      </c>
      <c r="E28" s="29" t="s">
        <v>199</v>
      </c>
      <c r="F28" s="30">
        <f>121620+74138</f>
        <v>195758</v>
      </c>
      <c r="G28" s="30">
        <v>195758</v>
      </c>
      <c r="H28" s="29"/>
      <c r="I28" s="29"/>
      <c r="J28" s="4"/>
    </row>
    <row r="29" spans="1:10" s="1" customFormat="1" ht="15" outlineLevel="2">
      <c r="A29" s="28">
        <f t="shared" si="0"/>
        <v>18</v>
      </c>
      <c r="B29" s="29" t="s">
        <v>45</v>
      </c>
      <c r="C29" s="29">
        <v>16285931</v>
      </c>
      <c r="D29" s="29" t="s">
        <v>46</v>
      </c>
      <c r="E29" s="29" t="s">
        <v>215</v>
      </c>
      <c r="F29" s="30">
        <f>19093+85623</f>
        <v>104716</v>
      </c>
      <c r="G29" s="30">
        <v>104716</v>
      </c>
      <c r="H29" s="29"/>
      <c r="I29" s="29"/>
      <c r="J29" s="4"/>
    </row>
    <row r="30" spans="1:10" s="1" customFormat="1" ht="15" outlineLevel="2">
      <c r="A30" s="28">
        <f t="shared" si="0"/>
        <v>19</v>
      </c>
      <c r="B30" s="29" t="s">
        <v>47</v>
      </c>
      <c r="C30" s="29">
        <v>16082325</v>
      </c>
      <c r="D30" s="29" t="s">
        <v>48</v>
      </c>
      <c r="E30" s="29" t="s">
        <v>203</v>
      </c>
      <c r="F30" s="30">
        <f>84248+56412.05</f>
        <v>140660.05</v>
      </c>
      <c r="G30" s="30">
        <v>140660.05</v>
      </c>
      <c r="H30" s="29"/>
      <c r="I30" s="29"/>
      <c r="J30" s="4"/>
    </row>
    <row r="31" spans="1:10" s="1" customFormat="1" ht="15" outlineLevel="2">
      <c r="A31" s="28">
        <f t="shared" si="0"/>
        <v>20</v>
      </c>
      <c r="B31" s="29" t="s">
        <v>49</v>
      </c>
      <c r="C31" s="29">
        <v>26273640</v>
      </c>
      <c r="D31" s="29" t="s">
        <v>50</v>
      </c>
      <c r="E31" s="29" t="s">
        <v>254</v>
      </c>
      <c r="F31" s="30">
        <v>58730.9</v>
      </c>
      <c r="G31" s="30">
        <v>58730.9</v>
      </c>
      <c r="H31" s="29"/>
      <c r="I31" s="29"/>
      <c r="J31" s="4"/>
    </row>
    <row r="32" spans="1:10" s="1" customFormat="1" ht="15" outlineLevel="2">
      <c r="A32" s="28">
        <f t="shared" si="0"/>
        <v>21</v>
      </c>
      <c r="B32" s="29" t="s">
        <v>51</v>
      </c>
      <c r="C32" s="29">
        <v>26085922</v>
      </c>
      <c r="D32" s="29" t="s">
        <v>52</v>
      </c>
      <c r="E32" s="29" t="s">
        <v>219</v>
      </c>
      <c r="F32" s="30">
        <v>5850</v>
      </c>
      <c r="G32" s="30">
        <v>5850</v>
      </c>
      <c r="H32" s="29"/>
      <c r="I32" s="29"/>
      <c r="J32" s="4"/>
    </row>
    <row r="33" spans="1:10" s="1" customFormat="1" ht="15" outlineLevel="2">
      <c r="A33" s="28">
        <f t="shared" si="0"/>
        <v>22</v>
      </c>
      <c r="B33" s="29" t="s">
        <v>53</v>
      </c>
      <c r="C33" s="29">
        <v>15448720</v>
      </c>
      <c r="D33" s="29" t="s">
        <v>54</v>
      </c>
      <c r="E33" s="29" t="s">
        <v>197</v>
      </c>
      <c r="F33" s="30">
        <v>82026</v>
      </c>
      <c r="G33" s="30">
        <v>82026</v>
      </c>
      <c r="H33" s="29"/>
      <c r="I33" s="29"/>
      <c r="J33" s="4"/>
    </row>
    <row r="34" spans="1:10" s="1" customFormat="1" ht="15" outlineLevel="2">
      <c r="A34" s="28">
        <f t="shared" si="0"/>
        <v>23</v>
      </c>
      <c r="B34" s="29" t="s">
        <v>55</v>
      </c>
      <c r="C34" s="29">
        <v>13863330</v>
      </c>
      <c r="D34" s="29" t="s">
        <v>56</v>
      </c>
      <c r="E34" s="29" t="s">
        <v>211</v>
      </c>
      <c r="F34" s="30">
        <v>59319.27</v>
      </c>
      <c r="G34" s="30">
        <v>59319.27</v>
      </c>
      <c r="H34" s="29"/>
      <c r="I34" s="29"/>
      <c r="J34" s="4"/>
    </row>
    <row r="35" spans="1:10" s="1" customFormat="1" ht="30" outlineLevel="2">
      <c r="A35" s="28">
        <f t="shared" si="0"/>
        <v>24</v>
      </c>
      <c r="B35" s="29" t="s">
        <v>57</v>
      </c>
      <c r="C35" s="29">
        <v>5919324</v>
      </c>
      <c r="D35" s="29" t="s">
        <v>58</v>
      </c>
      <c r="E35" s="31" t="s">
        <v>202</v>
      </c>
      <c r="F35" s="30">
        <f>86191+9937+99171</f>
        <v>195299</v>
      </c>
      <c r="G35" s="30">
        <v>195299</v>
      </c>
      <c r="H35" s="29"/>
      <c r="I35" s="29"/>
      <c r="J35" s="4"/>
    </row>
    <row r="36" spans="1:10" s="1" customFormat="1" ht="15" outlineLevel="2">
      <c r="A36" s="28">
        <f t="shared" si="0"/>
        <v>25</v>
      </c>
      <c r="B36" s="29" t="s">
        <v>59</v>
      </c>
      <c r="C36" s="29">
        <v>17402584</v>
      </c>
      <c r="D36" s="29" t="s">
        <v>60</v>
      </c>
      <c r="E36" s="29" t="s">
        <v>253</v>
      </c>
      <c r="F36" s="30">
        <v>3030</v>
      </c>
      <c r="G36" s="30">
        <v>3030</v>
      </c>
      <c r="H36" s="29"/>
      <c r="I36" s="29"/>
      <c r="J36" s="4"/>
    </row>
    <row r="37" spans="1:10" s="1" customFormat="1" ht="15" outlineLevel="2">
      <c r="A37" s="28">
        <f t="shared" si="0"/>
        <v>26</v>
      </c>
      <c r="B37" s="29" t="s">
        <v>61</v>
      </c>
      <c r="C37" s="29">
        <v>15427051</v>
      </c>
      <c r="D37" s="29" t="s">
        <v>62</v>
      </c>
      <c r="E37" s="29" t="s">
        <v>223</v>
      </c>
      <c r="F37" s="30">
        <v>660</v>
      </c>
      <c r="G37" s="30">
        <v>660</v>
      </c>
      <c r="H37" s="29"/>
      <c r="I37" s="29"/>
      <c r="J37" s="4"/>
    </row>
    <row r="38" spans="1:10" s="1" customFormat="1" ht="15" outlineLevel="2">
      <c r="A38" s="28">
        <f t="shared" si="0"/>
        <v>27</v>
      </c>
      <c r="B38" s="29" t="s">
        <v>63</v>
      </c>
      <c r="C38" s="29">
        <v>31468800</v>
      </c>
      <c r="D38" s="29" t="s">
        <v>64</v>
      </c>
      <c r="E38" s="29" t="s">
        <v>240</v>
      </c>
      <c r="F38" s="30">
        <v>2580</v>
      </c>
      <c r="G38" s="30">
        <v>2580</v>
      </c>
      <c r="H38" s="29"/>
      <c r="I38" s="29"/>
      <c r="J38" s="4"/>
    </row>
    <row r="39" spans="1:10" s="1" customFormat="1" ht="15" outlineLevel="2">
      <c r="A39" s="28">
        <f t="shared" si="0"/>
        <v>28</v>
      </c>
      <c r="B39" s="29" t="s">
        <v>65</v>
      </c>
      <c r="C39" s="29">
        <v>18158047</v>
      </c>
      <c r="D39" s="29" t="s">
        <v>66</v>
      </c>
      <c r="E39" s="29" t="s">
        <v>229</v>
      </c>
      <c r="F39" s="30">
        <v>600</v>
      </c>
      <c r="G39" s="30">
        <v>600</v>
      </c>
      <c r="H39" s="29"/>
      <c r="I39" s="29"/>
      <c r="J39" s="4"/>
    </row>
    <row r="40" spans="1:10" s="1" customFormat="1" ht="15" outlineLevel="2">
      <c r="A40" s="28">
        <f t="shared" si="0"/>
        <v>29</v>
      </c>
      <c r="B40" s="29" t="s">
        <v>67</v>
      </c>
      <c r="C40" s="29">
        <v>16927632</v>
      </c>
      <c r="D40" s="29" t="s">
        <v>68</v>
      </c>
      <c r="E40" s="29" t="s">
        <v>205</v>
      </c>
      <c r="F40" s="30">
        <v>138447</v>
      </c>
      <c r="G40" s="30">
        <v>138447</v>
      </c>
      <c r="H40" s="29"/>
      <c r="I40" s="29"/>
      <c r="J40" s="4"/>
    </row>
    <row r="41" spans="1:10" s="1" customFormat="1" ht="15" outlineLevel="2">
      <c r="A41" s="28">
        <f t="shared" si="0"/>
        <v>30</v>
      </c>
      <c r="B41" s="29" t="s">
        <v>69</v>
      </c>
      <c r="C41" s="29">
        <v>15190728</v>
      </c>
      <c r="D41" s="29" t="s">
        <v>70</v>
      </c>
      <c r="E41" s="29" t="s">
        <v>200</v>
      </c>
      <c r="F41" s="30">
        <v>43474</v>
      </c>
      <c r="G41" s="30">
        <v>43474</v>
      </c>
      <c r="H41" s="29"/>
      <c r="I41" s="29"/>
      <c r="J41" s="4"/>
    </row>
    <row r="42" spans="1:9" ht="15">
      <c r="A42" s="28">
        <f t="shared" si="0"/>
        <v>31</v>
      </c>
      <c r="B42" s="29" t="s">
        <v>71</v>
      </c>
      <c r="C42" s="29">
        <v>14266062</v>
      </c>
      <c r="D42" s="29" t="s">
        <v>72</v>
      </c>
      <c r="E42" s="29" t="s">
        <v>247</v>
      </c>
      <c r="F42" s="30">
        <v>5200</v>
      </c>
      <c r="G42" s="30">
        <v>5200</v>
      </c>
      <c r="H42" s="29"/>
      <c r="I42" s="29"/>
    </row>
    <row r="43" spans="1:9" ht="15">
      <c r="A43" s="28">
        <f t="shared" si="0"/>
        <v>32</v>
      </c>
      <c r="B43" s="29" t="s">
        <v>73</v>
      </c>
      <c r="C43" s="29">
        <v>21896567</v>
      </c>
      <c r="D43" s="29" t="s">
        <v>74</v>
      </c>
      <c r="E43" s="29" t="s">
        <v>240</v>
      </c>
      <c r="F43" s="30">
        <v>2730</v>
      </c>
      <c r="G43" s="30">
        <v>2730</v>
      </c>
      <c r="H43" s="29"/>
      <c r="I43" s="29"/>
    </row>
    <row r="44" spans="1:9" ht="15">
      <c r="A44" s="28">
        <f t="shared" si="0"/>
        <v>33</v>
      </c>
      <c r="B44" s="29" t="s">
        <v>75</v>
      </c>
      <c r="C44" s="29">
        <v>672664</v>
      </c>
      <c r="D44" s="29" t="s">
        <v>76</v>
      </c>
      <c r="E44" s="29" t="s">
        <v>193</v>
      </c>
      <c r="F44" s="30">
        <f>36387.85+12505</f>
        <v>48892.85</v>
      </c>
      <c r="G44" s="30">
        <v>48892.85</v>
      </c>
      <c r="H44" s="29"/>
      <c r="I44" s="29"/>
    </row>
    <row r="45" spans="1:9" ht="15">
      <c r="A45" s="28">
        <f t="shared" si="0"/>
        <v>34</v>
      </c>
      <c r="B45" s="29" t="s">
        <v>77</v>
      </c>
      <c r="C45" s="29">
        <v>34548734</v>
      </c>
      <c r="D45" s="29" t="s">
        <v>78</v>
      </c>
      <c r="E45" s="29" t="s">
        <v>241</v>
      </c>
      <c r="F45" s="30">
        <v>4665</v>
      </c>
      <c r="G45" s="30">
        <v>4665</v>
      </c>
      <c r="H45" s="29"/>
      <c r="I45" s="29"/>
    </row>
    <row r="46" spans="1:9" ht="15">
      <c r="A46" s="28">
        <f aca="true" t="shared" si="1" ref="A46:A76">A45+1</f>
        <v>35</v>
      </c>
      <c r="B46" s="29" t="s">
        <v>79</v>
      </c>
      <c r="C46" s="29">
        <v>17195357</v>
      </c>
      <c r="D46" s="29" t="s">
        <v>80</v>
      </c>
      <c r="E46" s="29" t="s">
        <v>218</v>
      </c>
      <c r="F46" s="30">
        <v>5085</v>
      </c>
      <c r="G46" s="30">
        <v>5085</v>
      </c>
      <c r="H46" s="29"/>
      <c r="I46" s="29"/>
    </row>
    <row r="47" spans="1:9" ht="15">
      <c r="A47" s="28">
        <f t="shared" si="1"/>
        <v>36</v>
      </c>
      <c r="B47" s="29" t="s">
        <v>81</v>
      </c>
      <c r="C47" s="29">
        <v>32072196</v>
      </c>
      <c r="D47" s="29" t="s">
        <v>82</v>
      </c>
      <c r="E47" s="29" t="s">
        <v>251</v>
      </c>
      <c r="F47" s="30">
        <v>615</v>
      </c>
      <c r="G47" s="30">
        <v>615</v>
      </c>
      <c r="H47" s="29"/>
      <c r="I47" s="29"/>
    </row>
    <row r="48" spans="1:9" ht="15">
      <c r="A48" s="28">
        <f t="shared" si="1"/>
        <v>37</v>
      </c>
      <c r="B48" s="29" t="s">
        <v>83</v>
      </c>
      <c r="C48" s="29">
        <v>21896559</v>
      </c>
      <c r="D48" s="29" t="s">
        <v>84</v>
      </c>
      <c r="E48" s="29" t="s">
        <v>217</v>
      </c>
      <c r="F48" s="30">
        <v>1200</v>
      </c>
      <c r="G48" s="30">
        <v>1200</v>
      </c>
      <c r="H48" s="29"/>
      <c r="I48" s="29"/>
    </row>
    <row r="49" spans="1:9" ht="15">
      <c r="A49" s="28">
        <f t="shared" si="1"/>
        <v>38</v>
      </c>
      <c r="B49" s="29" t="s">
        <v>85</v>
      </c>
      <c r="C49" s="29">
        <v>14383747</v>
      </c>
      <c r="D49" s="29" t="s">
        <v>86</v>
      </c>
      <c r="E49" s="29" t="s">
        <v>221</v>
      </c>
      <c r="F49" s="30">
        <v>6940</v>
      </c>
      <c r="G49" s="30">
        <v>6940</v>
      </c>
      <c r="H49" s="29"/>
      <c r="I49" s="29"/>
    </row>
    <row r="50" spans="1:9" ht="30">
      <c r="A50" s="28">
        <f t="shared" si="1"/>
        <v>39</v>
      </c>
      <c r="B50" s="29" t="s">
        <v>87</v>
      </c>
      <c r="C50" s="29">
        <v>4485715</v>
      </c>
      <c r="D50" s="29" t="s">
        <v>88</v>
      </c>
      <c r="E50" s="31" t="s">
        <v>210</v>
      </c>
      <c r="F50" s="30">
        <f>114745+4250+133320.73</f>
        <v>252315.73</v>
      </c>
      <c r="G50" s="30">
        <v>252315.73</v>
      </c>
      <c r="H50" s="29"/>
      <c r="I50" s="29"/>
    </row>
    <row r="51" spans="1:9" ht="15">
      <c r="A51" s="28">
        <f t="shared" si="1"/>
        <v>40</v>
      </c>
      <c r="B51" s="29" t="s">
        <v>89</v>
      </c>
      <c r="C51" s="29">
        <v>4426352</v>
      </c>
      <c r="D51" s="29" t="s">
        <v>88</v>
      </c>
      <c r="E51" s="29" t="s">
        <v>196</v>
      </c>
      <c r="F51" s="30">
        <f>36135.84+36632</f>
        <v>72767.84</v>
      </c>
      <c r="G51" s="30">
        <v>72767.84</v>
      </c>
      <c r="H51" s="29"/>
      <c r="I51" s="29"/>
    </row>
    <row r="52" spans="1:9" ht="30">
      <c r="A52" s="28">
        <f t="shared" si="1"/>
        <v>41</v>
      </c>
      <c r="B52" s="29" t="s">
        <v>90</v>
      </c>
      <c r="C52" s="29">
        <v>4288080</v>
      </c>
      <c r="D52" s="29" t="s">
        <v>24</v>
      </c>
      <c r="E52" s="31" t="s">
        <v>250</v>
      </c>
      <c r="F52" s="30">
        <f>83549.52+262679+7300</f>
        <v>353528.52</v>
      </c>
      <c r="G52" s="30">
        <v>353528.52</v>
      </c>
      <c r="H52" s="29"/>
      <c r="I52" s="29"/>
    </row>
    <row r="53" spans="1:9" ht="30">
      <c r="A53" s="28">
        <f t="shared" si="1"/>
        <v>42</v>
      </c>
      <c r="B53" s="29" t="s">
        <v>91</v>
      </c>
      <c r="C53" s="29">
        <v>4547117</v>
      </c>
      <c r="D53" s="29" t="s">
        <v>88</v>
      </c>
      <c r="E53" s="31" t="s">
        <v>220</v>
      </c>
      <c r="F53" s="30">
        <f>60340.38+69939+4840</f>
        <v>135119.38</v>
      </c>
      <c r="G53" s="30">
        <v>135119.38</v>
      </c>
      <c r="H53" s="29"/>
      <c r="I53" s="29"/>
    </row>
    <row r="54" spans="1:9" ht="15">
      <c r="A54" s="28">
        <f t="shared" si="1"/>
        <v>43</v>
      </c>
      <c r="B54" s="29" t="s">
        <v>92</v>
      </c>
      <c r="C54" s="29">
        <v>4354540</v>
      </c>
      <c r="D54" s="29" t="s">
        <v>88</v>
      </c>
      <c r="E54" s="29" t="s">
        <v>212</v>
      </c>
      <c r="F54" s="30">
        <v>4512</v>
      </c>
      <c r="G54" s="30">
        <v>4512</v>
      </c>
      <c r="H54" s="29"/>
      <c r="I54" s="29"/>
    </row>
    <row r="55" spans="1:9" ht="15">
      <c r="A55" s="28">
        <f t="shared" si="1"/>
        <v>44</v>
      </c>
      <c r="B55" s="29" t="s">
        <v>93</v>
      </c>
      <c r="C55" s="29">
        <v>4288268</v>
      </c>
      <c r="D55" s="29" t="s">
        <v>94</v>
      </c>
      <c r="E55" s="29" t="s">
        <v>249</v>
      </c>
      <c r="F55" s="30">
        <v>4220</v>
      </c>
      <c r="G55" s="30">
        <v>4220</v>
      </c>
      <c r="H55" s="29"/>
      <c r="I55" s="29"/>
    </row>
    <row r="56" spans="1:9" ht="30">
      <c r="A56" s="28">
        <f t="shared" si="1"/>
        <v>45</v>
      </c>
      <c r="B56" s="29" t="s">
        <v>95</v>
      </c>
      <c r="C56" s="29">
        <v>4305997</v>
      </c>
      <c r="D56" s="29" t="s">
        <v>96</v>
      </c>
      <c r="E56" s="31" t="s">
        <v>208</v>
      </c>
      <c r="F56" s="30">
        <f>71415+26527+1200</f>
        <v>99142</v>
      </c>
      <c r="G56" s="30">
        <v>99142</v>
      </c>
      <c r="H56" s="29"/>
      <c r="I56" s="29"/>
    </row>
    <row r="57" spans="1:9" ht="15">
      <c r="A57" s="28">
        <f t="shared" si="1"/>
        <v>46</v>
      </c>
      <c r="B57" s="29" t="s">
        <v>97</v>
      </c>
      <c r="C57" s="29">
        <v>4546995</v>
      </c>
      <c r="D57" s="29" t="s">
        <v>98</v>
      </c>
      <c r="E57" s="29" t="s">
        <v>213</v>
      </c>
      <c r="F57" s="30">
        <f>34388.84+10293</f>
        <v>44681.84</v>
      </c>
      <c r="G57" s="30">
        <v>44681.84</v>
      </c>
      <c r="H57" s="29"/>
      <c r="I57" s="29"/>
    </row>
    <row r="58" spans="1:9" ht="30">
      <c r="A58" s="28">
        <f t="shared" si="1"/>
        <v>47</v>
      </c>
      <c r="B58" s="29" t="s">
        <v>99</v>
      </c>
      <c r="C58" s="29">
        <v>4287971</v>
      </c>
      <c r="D58" s="29" t="s">
        <v>94</v>
      </c>
      <c r="E58" s="31" t="s">
        <v>207</v>
      </c>
      <c r="F58" s="30">
        <f>23773.74+19229+1690</f>
        <v>44692.740000000005</v>
      </c>
      <c r="G58" s="30">
        <v>44692.740000000005</v>
      </c>
      <c r="H58" s="29"/>
      <c r="I58" s="29"/>
    </row>
    <row r="59" spans="1:9" ht="15">
      <c r="A59" s="28">
        <f t="shared" si="1"/>
        <v>48</v>
      </c>
      <c r="B59" s="29" t="s">
        <v>100</v>
      </c>
      <c r="C59" s="29">
        <v>4485618</v>
      </c>
      <c r="D59" s="29" t="s">
        <v>101</v>
      </c>
      <c r="E59" s="29" t="s">
        <v>252</v>
      </c>
      <c r="F59" s="30">
        <f>13511+40820.14</f>
        <v>54331.14</v>
      </c>
      <c r="G59" s="30">
        <v>54331.14</v>
      </c>
      <c r="H59" s="29"/>
      <c r="I59" s="29"/>
    </row>
    <row r="60" spans="1:9" ht="15">
      <c r="A60" s="28">
        <f t="shared" si="1"/>
        <v>49</v>
      </c>
      <c r="B60" s="29" t="s">
        <v>102</v>
      </c>
      <c r="C60" s="29">
        <v>19840998</v>
      </c>
      <c r="D60" s="29" t="s">
        <v>103</v>
      </c>
      <c r="E60" s="29" t="s">
        <v>245</v>
      </c>
      <c r="F60" s="30">
        <v>2220</v>
      </c>
      <c r="G60" s="30">
        <v>2220</v>
      </c>
      <c r="H60" s="29"/>
      <c r="I60" s="29"/>
    </row>
    <row r="61" spans="1:9" ht="15">
      <c r="A61" s="28">
        <f t="shared" si="1"/>
        <v>50</v>
      </c>
      <c r="B61" s="29" t="s">
        <v>104</v>
      </c>
      <c r="C61" s="29">
        <v>19840955</v>
      </c>
      <c r="D61" s="29" t="s">
        <v>105</v>
      </c>
      <c r="E61" s="29" t="s">
        <v>246</v>
      </c>
      <c r="F61" s="30">
        <v>2220</v>
      </c>
      <c r="G61" s="30">
        <v>2220</v>
      </c>
      <c r="H61" s="29"/>
      <c r="I61" s="29"/>
    </row>
    <row r="62" spans="1:9" ht="15">
      <c r="A62" s="28">
        <f t="shared" si="1"/>
        <v>51</v>
      </c>
      <c r="B62" s="29" t="s">
        <v>106</v>
      </c>
      <c r="C62" s="29">
        <v>41913883</v>
      </c>
      <c r="D62" s="29" t="s">
        <v>107</v>
      </c>
      <c r="E62" s="29" t="s">
        <v>235</v>
      </c>
      <c r="F62" s="30">
        <v>2035</v>
      </c>
      <c r="G62" s="30">
        <v>2035</v>
      </c>
      <c r="H62" s="29"/>
      <c r="I62" s="29"/>
    </row>
    <row r="63" spans="1:9" ht="15">
      <c r="A63" s="28">
        <f t="shared" si="1"/>
        <v>52</v>
      </c>
      <c r="B63" s="29" t="s">
        <v>23</v>
      </c>
      <c r="C63" s="29">
        <v>4354523</v>
      </c>
      <c r="D63" s="29" t="s">
        <v>24</v>
      </c>
      <c r="E63" s="29" t="s">
        <v>232</v>
      </c>
      <c r="F63" s="30">
        <v>1680</v>
      </c>
      <c r="G63" s="30">
        <v>1680</v>
      </c>
      <c r="H63" s="29"/>
      <c r="I63" s="29"/>
    </row>
    <row r="64" spans="1:9" ht="15">
      <c r="A64" s="28">
        <f t="shared" si="1"/>
        <v>53</v>
      </c>
      <c r="B64" s="29" t="s">
        <v>108</v>
      </c>
      <c r="C64" s="29">
        <v>17994176</v>
      </c>
      <c r="D64" s="29" t="s">
        <v>109</v>
      </c>
      <c r="E64" s="29" t="s">
        <v>234</v>
      </c>
      <c r="F64" s="30">
        <v>2750</v>
      </c>
      <c r="G64" s="30">
        <v>2750</v>
      </c>
      <c r="H64" s="29"/>
      <c r="I64" s="29"/>
    </row>
    <row r="65" spans="1:9" ht="15">
      <c r="A65" s="28">
        <f t="shared" si="1"/>
        <v>54</v>
      </c>
      <c r="B65" s="29" t="s">
        <v>87</v>
      </c>
      <c r="C65" s="29">
        <v>4485715</v>
      </c>
      <c r="D65" s="29" t="s">
        <v>88</v>
      </c>
      <c r="E65" s="29" t="s">
        <v>225</v>
      </c>
      <c r="F65" s="30">
        <v>11040</v>
      </c>
      <c r="G65" s="30">
        <v>11040</v>
      </c>
      <c r="H65" s="29"/>
      <c r="I65" s="29"/>
    </row>
    <row r="66" spans="1:9" ht="15">
      <c r="A66" s="28">
        <f t="shared" si="1"/>
        <v>55</v>
      </c>
      <c r="B66" s="29" t="s">
        <v>89</v>
      </c>
      <c r="C66" s="29">
        <v>4426352</v>
      </c>
      <c r="D66" s="29" t="s">
        <v>88</v>
      </c>
      <c r="E66" s="29" t="s">
        <v>198</v>
      </c>
      <c r="F66" s="30">
        <v>1705</v>
      </c>
      <c r="G66" s="30">
        <v>1705</v>
      </c>
      <c r="H66" s="29"/>
      <c r="I66" s="29"/>
    </row>
    <row r="67" spans="1:9" ht="15">
      <c r="A67" s="28">
        <f t="shared" si="1"/>
        <v>56</v>
      </c>
      <c r="B67" s="29" t="s">
        <v>110</v>
      </c>
      <c r="C67" s="29">
        <v>4288063</v>
      </c>
      <c r="D67" s="29" t="s">
        <v>88</v>
      </c>
      <c r="E67" s="29" t="s">
        <v>236</v>
      </c>
      <c r="F67" s="30">
        <v>8110</v>
      </c>
      <c r="G67" s="30">
        <v>8110</v>
      </c>
      <c r="H67" s="29"/>
      <c r="I67" s="29"/>
    </row>
    <row r="68" spans="1:9" ht="15">
      <c r="A68" s="28">
        <f t="shared" si="1"/>
        <v>57</v>
      </c>
      <c r="B68" s="29" t="s">
        <v>90</v>
      </c>
      <c r="C68" s="29">
        <v>4288080</v>
      </c>
      <c r="D68" s="29" t="s">
        <v>24</v>
      </c>
      <c r="E68" s="29" t="s">
        <v>226</v>
      </c>
      <c r="F68" s="30">
        <v>13170</v>
      </c>
      <c r="G68" s="30">
        <v>13170</v>
      </c>
      <c r="H68" s="29"/>
      <c r="I68" s="29"/>
    </row>
    <row r="69" spans="1:9" ht="15">
      <c r="A69" s="28">
        <f t="shared" si="1"/>
        <v>58</v>
      </c>
      <c r="B69" s="29" t="s">
        <v>91</v>
      </c>
      <c r="C69" s="29">
        <v>4547117</v>
      </c>
      <c r="D69" s="29" t="s">
        <v>88</v>
      </c>
      <c r="E69" s="29" t="s">
        <v>227</v>
      </c>
      <c r="F69" s="30">
        <v>6455</v>
      </c>
      <c r="G69" s="30">
        <v>6455</v>
      </c>
      <c r="H69" s="29"/>
      <c r="I69" s="29"/>
    </row>
    <row r="70" spans="1:9" ht="15">
      <c r="A70" s="28">
        <f t="shared" si="1"/>
        <v>59</v>
      </c>
      <c r="B70" s="29" t="s">
        <v>95</v>
      </c>
      <c r="C70" s="29">
        <v>4305997</v>
      </c>
      <c r="D70" s="29" t="s">
        <v>96</v>
      </c>
      <c r="E70" s="29" t="s">
        <v>238</v>
      </c>
      <c r="F70" s="30">
        <v>3350</v>
      </c>
      <c r="G70" s="30">
        <v>3350</v>
      </c>
      <c r="H70" s="29"/>
      <c r="I70" s="29"/>
    </row>
    <row r="71" spans="1:9" ht="15">
      <c r="A71" s="28">
        <f t="shared" si="1"/>
        <v>60</v>
      </c>
      <c r="B71" s="29" t="s">
        <v>97</v>
      </c>
      <c r="C71" s="29">
        <v>4546995</v>
      </c>
      <c r="D71" s="29" t="s">
        <v>98</v>
      </c>
      <c r="E71" s="29" t="s">
        <v>230</v>
      </c>
      <c r="F71" s="30">
        <v>3300</v>
      </c>
      <c r="G71" s="30">
        <v>3300</v>
      </c>
      <c r="H71" s="29"/>
      <c r="I71" s="29"/>
    </row>
    <row r="72" spans="1:9" ht="15">
      <c r="A72" s="28">
        <f t="shared" si="1"/>
        <v>61</v>
      </c>
      <c r="B72" s="29" t="s">
        <v>99</v>
      </c>
      <c r="C72" s="29">
        <v>4287971</v>
      </c>
      <c r="D72" s="29" t="s">
        <v>94</v>
      </c>
      <c r="E72" s="29" t="s">
        <v>231</v>
      </c>
      <c r="F72" s="30">
        <v>630</v>
      </c>
      <c r="G72" s="30">
        <v>630</v>
      </c>
      <c r="H72" s="29"/>
      <c r="I72" s="29"/>
    </row>
    <row r="73" spans="1:9" ht="15">
      <c r="A73" s="28">
        <f t="shared" si="1"/>
        <v>62</v>
      </c>
      <c r="B73" s="29" t="s">
        <v>100</v>
      </c>
      <c r="C73" s="29">
        <v>4485618</v>
      </c>
      <c r="D73" s="29" t="s">
        <v>101</v>
      </c>
      <c r="E73" s="29" t="s">
        <v>228</v>
      </c>
      <c r="F73" s="30">
        <v>3760</v>
      </c>
      <c r="G73" s="30">
        <v>3760</v>
      </c>
      <c r="H73" s="29"/>
      <c r="I73" s="29"/>
    </row>
    <row r="74" spans="1:9" ht="15">
      <c r="A74" s="28">
        <f t="shared" si="1"/>
        <v>63</v>
      </c>
      <c r="B74" s="29" t="s">
        <v>111</v>
      </c>
      <c r="C74" s="29">
        <v>4288349</v>
      </c>
      <c r="D74" s="29" t="s">
        <v>24</v>
      </c>
      <c r="E74" s="29" t="s">
        <v>237</v>
      </c>
      <c r="F74" s="30">
        <v>870</v>
      </c>
      <c r="G74" s="30">
        <v>870</v>
      </c>
      <c r="H74" s="29"/>
      <c r="I74" s="29"/>
    </row>
    <row r="75" spans="1:10" s="1" customFormat="1" ht="15" outlineLevel="2">
      <c r="A75" s="28">
        <f t="shared" si="1"/>
        <v>64</v>
      </c>
      <c r="B75" s="29" t="s">
        <v>25</v>
      </c>
      <c r="C75" s="29">
        <v>4617719</v>
      </c>
      <c r="D75" s="29" t="s">
        <v>24</v>
      </c>
      <c r="E75" s="29" t="s">
        <v>224</v>
      </c>
      <c r="F75" s="30">
        <v>3960</v>
      </c>
      <c r="G75" s="30">
        <v>3960</v>
      </c>
      <c r="H75" s="29"/>
      <c r="I75" s="29"/>
      <c r="J75" s="4"/>
    </row>
    <row r="76" spans="1:10" s="1" customFormat="1" ht="15" outlineLevel="2">
      <c r="A76" s="28">
        <f t="shared" si="1"/>
        <v>65</v>
      </c>
      <c r="B76" s="29" t="s">
        <v>55</v>
      </c>
      <c r="C76" s="29">
        <v>13863330</v>
      </c>
      <c r="D76" s="29" t="s">
        <v>56</v>
      </c>
      <c r="E76" s="29" t="s">
        <v>222</v>
      </c>
      <c r="F76" s="30">
        <v>780</v>
      </c>
      <c r="G76" s="30">
        <v>780</v>
      </c>
      <c r="H76" s="29"/>
      <c r="I76" s="29"/>
      <c r="J76" s="4"/>
    </row>
    <row r="77" spans="5:7" ht="12.75">
      <c r="E77" s="26" t="s">
        <v>112</v>
      </c>
      <c r="F77" s="27">
        <f>SUM(F12:F76)</f>
        <v>3518411.34</v>
      </c>
      <c r="G77" s="27">
        <f>SUM(G12:G76)</f>
        <v>3518411.34</v>
      </c>
    </row>
    <row r="79" spans="2:5" ht="12.75">
      <c r="B79" s="18" t="s">
        <v>113</v>
      </c>
      <c r="D79" s="19" t="s">
        <v>114</v>
      </c>
      <c r="E79" s="20" t="s">
        <v>192</v>
      </c>
    </row>
    <row r="80" spans="2:5" ht="12.75">
      <c r="B80" s="22" t="s">
        <v>116</v>
      </c>
      <c r="D80" s="23" t="s">
        <v>117</v>
      </c>
      <c r="E80" s="20" t="s">
        <v>118</v>
      </c>
    </row>
  </sheetData>
  <sheetProtection/>
  <printOptions/>
  <pageMargins left="0.24" right="0.28" top="0.43" bottom="0.35" header="0.28" footer="0.2"/>
  <pageSetup fitToHeight="0" fitToWidth="1" horizontalDpi="600" verticalDpi="600" orientation="landscape" paperSize="9" scale="70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SheetLayoutView="100" zoomScalePageLayoutView="0" workbookViewId="0" topLeftCell="A1">
      <selection activeCell="B31" sqref="B31"/>
    </sheetView>
  </sheetViews>
  <sheetFormatPr defaultColWidth="9.140625" defaultRowHeight="12.75" outlineLevelRow="2"/>
  <cols>
    <col min="1" max="1" width="6.28125" style="0" customWidth="1"/>
    <col min="2" max="2" width="51.00390625" style="0" customWidth="1"/>
    <col min="3" max="3" width="9.57421875" style="0" customWidth="1"/>
    <col min="4" max="4" width="29.140625" style="0" customWidth="1"/>
    <col min="5" max="5" width="62.421875" style="0" customWidth="1"/>
    <col min="6" max="6" width="13.8515625" style="21" bestFit="1" customWidth="1"/>
    <col min="7" max="7" width="13.8515625" style="21" customWidth="1"/>
    <col min="8" max="8" width="11.00390625" style="0" customWidth="1"/>
  </cols>
  <sheetData>
    <row r="1" spans="1:10" s="1" customFormat="1" ht="12.75">
      <c r="A1" s="2" t="s">
        <v>0</v>
      </c>
      <c r="B1" s="3"/>
      <c r="F1" s="4"/>
      <c r="G1" s="21"/>
      <c r="J1" s="4"/>
    </row>
    <row r="2" spans="1:10" s="1" customFormat="1" ht="12.75">
      <c r="A2" s="2" t="s">
        <v>1</v>
      </c>
      <c r="B2" s="3"/>
      <c r="F2" s="4"/>
      <c r="G2" s="21"/>
      <c r="J2" s="4"/>
    </row>
    <row r="3" spans="1:10" s="1" customFormat="1" ht="12.75">
      <c r="A3" s="2" t="s">
        <v>2</v>
      </c>
      <c r="B3" s="3"/>
      <c r="F3" s="4"/>
      <c r="G3" s="21"/>
      <c r="J3" s="4"/>
    </row>
    <row r="4" spans="1:10" s="1" customFormat="1" ht="12.75">
      <c r="A4" s="2" t="s">
        <v>3</v>
      </c>
      <c r="B4" s="3"/>
      <c r="F4" s="4"/>
      <c r="G4" s="21"/>
      <c r="J4" s="4"/>
    </row>
    <row r="5" spans="1:10" s="1" customFormat="1" ht="12.75">
      <c r="A5" s="6"/>
      <c r="B5" s="3"/>
      <c r="F5" s="4"/>
      <c r="G5" s="21"/>
      <c r="J5" s="4"/>
    </row>
    <row r="6" spans="1:10" s="1" customFormat="1" ht="12.75">
      <c r="A6" s="2"/>
      <c r="B6" s="7" t="s">
        <v>119</v>
      </c>
      <c r="F6" s="4"/>
      <c r="G6" s="21"/>
      <c r="J6" s="4"/>
    </row>
    <row r="7" spans="6:10" s="1" customFormat="1" ht="12.75">
      <c r="F7" s="4"/>
      <c r="G7" s="21"/>
      <c r="J7" s="4"/>
    </row>
    <row r="8" spans="1:10" s="1" customFormat="1" ht="12.75">
      <c r="A8" s="3" t="s">
        <v>120</v>
      </c>
      <c r="F8" s="4"/>
      <c r="G8" s="21"/>
      <c r="J8" s="4"/>
    </row>
    <row r="9" spans="1:10" s="1" customFormat="1" ht="12.75">
      <c r="A9" s="3" t="s">
        <v>121</v>
      </c>
      <c r="F9" s="4"/>
      <c r="G9" s="21"/>
      <c r="J9" s="4"/>
    </row>
    <row r="10" spans="1:10" s="1" customFormat="1" ht="38.25">
      <c r="A10" s="8" t="s">
        <v>4</v>
      </c>
      <c r="B10" s="8" t="s">
        <v>5</v>
      </c>
      <c r="C10" s="8" t="s">
        <v>6</v>
      </c>
      <c r="D10" s="8" t="s">
        <v>7</v>
      </c>
      <c r="E10" s="9" t="s">
        <v>8</v>
      </c>
      <c r="F10" s="10" t="s">
        <v>9</v>
      </c>
      <c r="G10" s="24" t="s">
        <v>10</v>
      </c>
      <c r="H10" s="8" t="s">
        <v>11</v>
      </c>
      <c r="I10" s="8" t="s">
        <v>12</v>
      </c>
      <c r="J10" s="4"/>
    </row>
    <row r="11" spans="1:10" s="1" customFormat="1" ht="12.75" outlineLevel="2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12">
        <v>6</v>
      </c>
      <c r="G11" s="25">
        <v>7</v>
      </c>
      <c r="H11" s="8">
        <v>8</v>
      </c>
      <c r="I11" s="8">
        <v>9</v>
      </c>
      <c r="J11" s="4"/>
    </row>
    <row r="12" spans="1:9" ht="15">
      <c r="A12" s="14">
        <v>1</v>
      </c>
      <c r="B12" s="16" t="s">
        <v>106</v>
      </c>
      <c r="C12" s="16">
        <v>41913883</v>
      </c>
      <c r="D12" s="16" t="s">
        <v>122</v>
      </c>
      <c r="E12" s="16" t="s">
        <v>123</v>
      </c>
      <c r="F12" s="17">
        <v>1320</v>
      </c>
      <c r="G12" s="17">
        <v>1320</v>
      </c>
      <c r="H12" s="16" t="s">
        <v>124</v>
      </c>
      <c r="I12" s="16">
        <v>53311</v>
      </c>
    </row>
    <row r="13" spans="1:9" ht="15">
      <c r="A13" s="14">
        <v>2</v>
      </c>
      <c r="B13" s="16" t="s">
        <v>13</v>
      </c>
      <c r="C13" s="16">
        <v>23666661</v>
      </c>
      <c r="D13" s="16" t="s">
        <v>122</v>
      </c>
      <c r="E13" s="16" t="s">
        <v>125</v>
      </c>
      <c r="F13" s="17">
        <v>62072.09</v>
      </c>
      <c r="G13" s="17">
        <v>62072.09</v>
      </c>
      <c r="H13" s="16" t="s">
        <v>124</v>
      </c>
      <c r="I13" s="16">
        <v>53312</v>
      </c>
    </row>
    <row r="14" spans="1:9" ht="15">
      <c r="A14" s="14">
        <v>3</v>
      </c>
      <c r="B14" s="16" t="s">
        <v>15</v>
      </c>
      <c r="C14" s="16">
        <v>39534357</v>
      </c>
      <c r="D14" s="16" t="s">
        <v>122</v>
      </c>
      <c r="E14" s="16" t="s">
        <v>126</v>
      </c>
      <c r="F14" s="17">
        <v>1650</v>
      </c>
      <c r="G14" s="17">
        <v>1650</v>
      </c>
      <c r="H14" s="16" t="s">
        <v>124</v>
      </c>
      <c r="I14" s="16">
        <v>53313</v>
      </c>
    </row>
    <row r="15" spans="1:9" ht="15">
      <c r="A15" s="14">
        <v>4</v>
      </c>
      <c r="B15" s="16" t="s">
        <v>17</v>
      </c>
      <c r="C15" s="16">
        <v>26599613</v>
      </c>
      <c r="D15" s="16" t="s">
        <v>122</v>
      </c>
      <c r="E15" s="16" t="s">
        <v>127</v>
      </c>
      <c r="F15" s="17">
        <v>126573</v>
      </c>
      <c r="G15" s="17">
        <v>126573</v>
      </c>
      <c r="H15" s="16" t="s">
        <v>124</v>
      </c>
      <c r="I15" s="16">
        <v>53314</v>
      </c>
    </row>
    <row r="16" spans="1:9" ht="15">
      <c r="A16" s="14">
        <v>5</v>
      </c>
      <c r="B16" s="16" t="s">
        <v>19</v>
      </c>
      <c r="C16" s="16">
        <v>28832676</v>
      </c>
      <c r="D16" s="16" t="s">
        <v>122</v>
      </c>
      <c r="E16" s="16" t="s">
        <v>128</v>
      </c>
      <c r="F16" s="17">
        <v>31740</v>
      </c>
      <c r="G16" s="17">
        <v>31740</v>
      </c>
      <c r="H16" s="16" t="s">
        <v>124</v>
      </c>
      <c r="I16" s="16">
        <v>53315</v>
      </c>
    </row>
    <row r="17" spans="1:9" ht="15">
      <c r="A17" s="14">
        <v>6</v>
      </c>
      <c r="B17" s="16" t="s">
        <v>21</v>
      </c>
      <c r="C17" s="16">
        <v>11963146</v>
      </c>
      <c r="D17" s="16" t="s">
        <v>122</v>
      </c>
      <c r="E17" s="16" t="s">
        <v>129</v>
      </c>
      <c r="F17" s="17">
        <v>44819</v>
      </c>
      <c r="G17" s="17">
        <v>44819</v>
      </c>
      <c r="H17" s="16" t="s">
        <v>124</v>
      </c>
      <c r="I17" s="16">
        <v>53316</v>
      </c>
    </row>
    <row r="18" spans="1:9" ht="15">
      <c r="A18" s="14">
        <v>7</v>
      </c>
      <c r="B18" s="16" t="s">
        <v>23</v>
      </c>
      <c r="C18" s="16">
        <v>4354523</v>
      </c>
      <c r="D18" s="16" t="s">
        <v>122</v>
      </c>
      <c r="E18" s="16" t="s">
        <v>130</v>
      </c>
      <c r="F18" s="17">
        <v>62134.62</v>
      </c>
      <c r="G18" s="17">
        <v>62134.62</v>
      </c>
      <c r="H18" s="16" t="s">
        <v>124</v>
      </c>
      <c r="I18" s="16">
        <v>53317</v>
      </c>
    </row>
    <row r="19" spans="1:9" ht="15">
      <c r="A19" s="14">
        <v>8</v>
      </c>
      <c r="B19" s="16" t="s">
        <v>25</v>
      </c>
      <c r="C19" s="16">
        <v>4617719</v>
      </c>
      <c r="D19" s="16" t="s">
        <v>122</v>
      </c>
      <c r="E19" s="16" t="s">
        <v>131</v>
      </c>
      <c r="F19" s="17">
        <v>53523</v>
      </c>
      <c r="G19" s="17">
        <v>53523</v>
      </c>
      <c r="H19" s="16" t="s">
        <v>124</v>
      </c>
      <c r="I19" s="16">
        <v>53318</v>
      </c>
    </row>
    <row r="20" spans="1:9" ht="15">
      <c r="A20" s="14">
        <v>9</v>
      </c>
      <c r="B20" s="16" t="s">
        <v>26</v>
      </c>
      <c r="C20" s="16">
        <v>4547125</v>
      </c>
      <c r="D20" s="16" t="s">
        <v>122</v>
      </c>
      <c r="E20" s="16" t="s">
        <v>132</v>
      </c>
      <c r="F20" s="17">
        <v>49723</v>
      </c>
      <c r="G20" s="17">
        <v>49723</v>
      </c>
      <c r="H20" s="16" t="s">
        <v>124</v>
      </c>
      <c r="I20" s="16">
        <v>53319</v>
      </c>
    </row>
    <row r="21" spans="1:9" ht="15">
      <c r="A21" s="14">
        <v>10</v>
      </c>
      <c r="B21" s="16" t="s">
        <v>27</v>
      </c>
      <c r="C21" s="16">
        <v>2880513</v>
      </c>
      <c r="D21" s="16" t="s">
        <v>122</v>
      </c>
      <c r="E21" s="16" t="s">
        <v>133</v>
      </c>
      <c r="F21" s="17">
        <v>106393</v>
      </c>
      <c r="G21" s="17">
        <v>106393</v>
      </c>
      <c r="H21" s="16" t="s">
        <v>124</v>
      </c>
      <c r="I21" s="16">
        <v>53320</v>
      </c>
    </row>
    <row r="22" spans="1:9" ht="15">
      <c r="A22" s="14">
        <v>11</v>
      </c>
      <c r="B22" s="16" t="s">
        <v>29</v>
      </c>
      <c r="C22" s="16">
        <v>23756152</v>
      </c>
      <c r="D22" s="16" t="s">
        <v>122</v>
      </c>
      <c r="E22" s="16" t="s">
        <v>134</v>
      </c>
      <c r="F22" s="17">
        <v>1590</v>
      </c>
      <c r="G22" s="17">
        <v>1590</v>
      </c>
      <c r="H22" s="16" t="s">
        <v>124</v>
      </c>
      <c r="I22" s="16">
        <v>53321</v>
      </c>
    </row>
    <row r="23" spans="1:9" ht="15">
      <c r="A23" s="14">
        <v>12</v>
      </c>
      <c r="B23" s="16" t="s">
        <v>31</v>
      </c>
      <c r="C23" s="16">
        <v>17656582</v>
      </c>
      <c r="D23" s="16" t="s">
        <v>122</v>
      </c>
      <c r="E23" s="16" t="s">
        <v>135</v>
      </c>
      <c r="F23" s="17">
        <v>34645</v>
      </c>
      <c r="G23" s="17">
        <v>34645</v>
      </c>
      <c r="H23" s="16" t="s">
        <v>124</v>
      </c>
      <c r="I23" s="16">
        <v>53322</v>
      </c>
    </row>
    <row r="24" spans="1:9" ht="15">
      <c r="A24" s="14">
        <v>13</v>
      </c>
      <c r="B24" s="16" t="s">
        <v>33</v>
      </c>
      <c r="C24" s="16">
        <v>8422035</v>
      </c>
      <c r="D24" s="16" t="s">
        <v>122</v>
      </c>
      <c r="E24" s="16" t="s">
        <v>136</v>
      </c>
      <c r="F24" s="17">
        <v>115579.1</v>
      </c>
      <c r="G24" s="17">
        <v>115579.1</v>
      </c>
      <c r="H24" s="16" t="s">
        <v>124</v>
      </c>
      <c r="I24" s="16">
        <v>53323</v>
      </c>
    </row>
    <row r="25" spans="1:9" ht="15">
      <c r="A25" s="14">
        <v>14</v>
      </c>
      <c r="B25" s="16" t="s">
        <v>35</v>
      </c>
      <c r="C25" s="16">
        <v>39742617</v>
      </c>
      <c r="D25" s="16" t="s">
        <v>122</v>
      </c>
      <c r="E25" s="16" t="s">
        <v>137</v>
      </c>
      <c r="F25" s="17">
        <v>8810</v>
      </c>
      <c r="G25" s="17">
        <v>8810</v>
      </c>
      <c r="H25" s="16" t="s">
        <v>124</v>
      </c>
      <c r="I25" s="16">
        <v>53324</v>
      </c>
    </row>
    <row r="26" spans="1:9" ht="15">
      <c r="A26" s="14">
        <v>15</v>
      </c>
      <c r="B26" s="16" t="s">
        <v>37</v>
      </c>
      <c r="C26" s="16">
        <v>20127719</v>
      </c>
      <c r="D26" s="16" t="s">
        <v>122</v>
      </c>
      <c r="E26" s="16" t="s">
        <v>138</v>
      </c>
      <c r="F26" s="17">
        <v>720</v>
      </c>
      <c r="G26" s="17">
        <v>720</v>
      </c>
      <c r="H26" s="16" t="s">
        <v>124</v>
      </c>
      <c r="I26" s="16">
        <v>53325</v>
      </c>
    </row>
    <row r="27" spans="1:9" ht="15">
      <c r="A27" s="14">
        <v>16</v>
      </c>
      <c r="B27" s="16" t="s">
        <v>39</v>
      </c>
      <c r="C27" s="16">
        <v>33092124</v>
      </c>
      <c r="D27" s="16" t="s">
        <v>122</v>
      </c>
      <c r="E27" s="16" t="s">
        <v>139</v>
      </c>
      <c r="F27" s="17">
        <v>17251</v>
      </c>
      <c r="G27" s="17">
        <v>17251</v>
      </c>
      <c r="H27" s="16" t="s">
        <v>124</v>
      </c>
      <c r="I27" s="16">
        <v>53326</v>
      </c>
    </row>
    <row r="28" spans="1:9" ht="15">
      <c r="A28" s="14">
        <v>17</v>
      </c>
      <c r="B28" s="16" t="s">
        <v>108</v>
      </c>
      <c r="C28" s="16">
        <v>17994176</v>
      </c>
      <c r="D28" s="16" t="s">
        <v>122</v>
      </c>
      <c r="E28" s="16" t="s">
        <v>140</v>
      </c>
      <c r="F28" s="17">
        <v>1155</v>
      </c>
      <c r="G28" s="17">
        <v>1155</v>
      </c>
      <c r="H28" s="16" t="s">
        <v>124</v>
      </c>
      <c r="I28" s="16">
        <v>53327</v>
      </c>
    </row>
    <row r="29" spans="1:9" ht="15">
      <c r="A29" s="14">
        <v>18</v>
      </c>
      <c r="B29" s="16" t="s">
        <v>41</v>
      </c>
      <c r="C29" s="16">
        <v>14571643</v>
      </c>
      <c r="D29" s="16" t="s">
        <v>122</v>
      </c>
      <c r="E29" s="16" t="s">
        <v>141</v>
      </c>
      <c r="F29" s="17">
        <v>9841</v>
      </c>
      <c r="G29" s="17">
        <v>9841</v>
      </c>
      <c r="H29" s="16" t="s">
        <v>124</v>
      </c>
      <c r="I29" s="16">
        <v>53328</v>
      </c>
    </row>
    <row r="30" spans="1:9" ht="15">
      <c r="A30" s="14">
        <v>19</v>
      </c>
      <c r="B30" s="16" t="s">
        <v>43</v>
      </c>
      <c r="C30" s="16">
        <v>9205492</v>
      </c>
      <c r="D30" s="16" t="s">
        <v>122</v>
      </c>
      <c r="E30" s="16" t="s">
        <v>142</v>
      </c>
      <c r="F30" s="17">
        <v>114175.2</v>
      </c>
      <c r="G30" s="17">
        <v>114175.2</v>
      </c>
      <c r="H30" s="16" t="s">
        <v>124</v>
      </c>
      <c r="I30" s="16">
        <v>53329</v>
      </c>
    </row>
    <row r="31" spans="1:9" ht="15">
      <c r="A31" s="14">
        <v>21</v>
      </c>
      <c r="B31" s="16" t="s">
        <v>45</v>
      </c>
      <c r="C31" s="16">
        <v>16285931</v>
      </c>
      <c r="D31" s="16" t="s">
        <v>122</v>
      </c>
      <c r="E31" s="16" t="s">
        <v>143</v>
      </c>
      <c r="F31" s="17">
        <v>59261</v>
      </c>
      <c r="G31" s="17">
        <v>59261</v>
      </c>
      <c r="H31" s="16" t="s">
        <v>124</v>
      </c>
      <c r="I31" s="16">
        <v>53330</v>
      </c>
    </row>
    <row r="32" spans="1:9" ht="15">
      <c r="A32" s="14">
        <v>22</v>
      </c>
      <c r="B32" s="16" t="s">
        <v>47</v>
      </c>
      <c r="C32" s="16">
        <v>16082325</v>
      </c>
      <c r="D32" s="16" t="s">
        <v>122</v>
      </c>
      <c r="E32" s="16" t="s">
        <v>144</v>
      </c>
      <c r="F32" s="17">
        <v>97784.09</v>
      </c>
      <c r="G32" s="17">
        <v>97784.09</v>
      </c>
      <c r="H32" s="16" t="s">
        <v>124</v>
      </c>
      <c r="I32" s="16">
        <v>53331</v>
      </c>
    </row>
    <row r="33" spans="1:9" ht="15">
      <c r="A33" s="14">
        <v>23</v>
      </c>
      <c r="B33" s="16" t="s">
        <v>49</v>
      </c>
      <c r="C33" s="16">
        <v>26273640</v>
      </c>
      <c r="D33" s="16" t="s">
        <v>122</v>
      </c>
      <c r="E33" s="16" t="s">
        <v>145</v>
      </c>
      <c r="F33" s="17">
        <v>34693</v>
      </c>
      <c r="G33" s="17">
        <v>34693</v>
      </c>
      <c r="H33" s="16" t="s">
        <v>124</v>
      </c>
      <c r="I33" s="16">
        <v>53332</v>
      </c>
    </row>
    <row r="34" spans="1:9" ht="15">
      <c r="A34" s="14">
        <v>25</v>
      </c>
      <c r="B34" s="16" t="s">
        <v>51</v>
      </c>
      <c r="C34" s="16">
        <v>26085922</v>
      </c>
      <c r="D34" s="16" t="s">
        <v>122</v>
      </c>
      <c r="E34" s="16" t="s">
        <v>146</v>
      </c>
      <c r="F34" s="17">
        <v>2250</v>
      </c>
      <c r="G34" s="17">
        <v>2250</v>
      </c>
      <c r="H34" s="16" t="s">
        <v>124</v>
      </c>
      <c r="I34" s="16">
        <v>53334</v>
      </c>
    </row>
    <row r="35" spans="1:9" ht="15">
      <c r="A35" s="14">
        <v>26</v>
      </c>
      <c r="B35" s="16" t="s">
        <v>53</v>
      </c>
      <c r="C35" s="16">
        <v>15448720</v>
      </c>
      <c r="D35" s="16" t="s">
        <v>122</v>
      </c>
      <c r="E35" s="16" t="s">
        <v>147</v>
      </c>
      <c r="F35" s="17">
        <v>41487</v>
      </c>
      <c r="G35" s="17">
        <v>41487</v>
      </c>
      <c r="H35" s="16" t="s">
        <v>124</v>
      </c>
      <c r="I35" s="16">
        <v>53335</v>
      </c>
    </row>
    <row r="36" spans="1:9" ht="15">
      <c r="A36" s="14">
        <v>27</v>
      </c>
      <c r="B36" s="16" t="s">
        <v>55</v>
      </c>
      <c r="C36" s="16">
        <v>13863330</v>
      </c>
      <c r="D36" s="16" t="s">
        <v>122</v>
      </c>
      <c r="E36" s="16" t="s">
        <v>148</v>
      </c>
      <c r="F36" s="17">
        <v>30169.36</v>
      </c>
      <c r="G36" s="17">
        <v>30169.36</v>
      </c>
      <c r="H36" s="16" t="s">
        <v>124</v>
      </c>
      <c r="I36" s="16">
        <v>53336</v>
      </c>
    </row>
    <row r="37" spans="1:9" ht="15">
      <c r="A37" s="14">
        <v>28</v>
      </c>
      <c r="B37" s="16" t="s">
        <v>57</v>
      </c>
      <c r="C37" s="16">
        <v>5919324</v>
      </c>
      <c r="D37" s="16" t="s">
        <v>122</v>
      </c>
      <c r="E37" s="16" t="s">
        <v>149</v>
      </c>
      <c r="F37" s="17">
        <v>120572</v>
      </c>
      <c r="G37" s="17">
        <v>120572</v>
      </c>
      <c r="H37" s="16" t="s">
        <v>124</v>
      </c>
      <c r="I37" s="16">
        <v>53337</v>
      </c>
    </row>
    <row r="38" spans="1:9" ht="15">
      <c r="A38" s="14">
        <v>29</v>
      </c>
      <c r="B38" s="16" t="s">
        <v>59</v>
      </c>
      <c r="C38" s="16">
        <v>17402584</v>
      </c>
      <c r="D38" s="16" t="s">
        <v>122</v>
      </c>
      <c r="E38" s="16" t="s">
        <v>150</v>
      </c>
      <c r="F38" s="17">
        <v>1200</v>
      </c>
      <c r="G38" s="17">
        <v>1200</v>
      </c>
      <c r="H38" s="16" t="s">
        <v>124</v>
      </c>
      <c r="I38" s="16">
        <v>53338</v>
      </c>
    </row>
    <row r="39" spans="1:9" ht="15">
      <c r="A39" s="14">
        <v>30</v>
      </c>
      <c r="B39" s="16" t="s">
        <v>61</v>
      </c>
      <c r="C39" s="16">
        <v>15427051</v>
      </c>
      <c r="D39" s="16" t="s">
        <v>122</v>
      </c>
      <c r="E39" s="16" t="s">
        <v>151</v>
      </c>
      <c r="F39" s="17">
        <v>900</v>
      </c>
      <c r="G39" s="17">
        <v>900</v>
      </c>
      <c r="H39" s="16" t="s">
        <v>124</v>
      </c>
      <c r="I39" s="16">
        <v>53339</v>
      </c>
    </row>
    <row r="40" spans="1:9" ht="15">
      <c r="A40" s="14">
        <v>31</v>
      </c>
      <c r="B40" s="16" t="s">
        <v>63</v>
      </c>
      <c r="C40" s="16">
        <v>31468800</v>
      </c>
      <c r="D40" s="16" t="s">
        <v>122</v>
      </c>
      <c r="E40" s="16" t="s">
        <v>152</v>
      </c>
      <c r="F40" s="17">
        <v>1920</v>
      </c>
      <c r="G40" s="17">
        <v>1920</v>
      </c>
      <c r="H40" s="16" t="s">
        <v>124</v>
      </c>
      <c r="I40" s="16">
        <v>53340</v>
      </c>
    </row>
    <row r="41" spans="1:9" ht="15">
      <c r="A41" s="14">
        <v>32</v>
      </c>
      <c r="B41" s="16" t="s">
        <v>65</v>
      </c>
      <c r="C41" s="16">
        <v>18158047</v>
      </c>
      <c r="D41" s="16" t="s">
        <v>122</v>
      </c>
      <c r="E41" s="16" t="s">
        <v>153</v>
      </c>
      <c r="F41" s="17">
        <v>760</v>
      </c>
      <c r="G41" s="17">
        <v>760</v>
      </c>
      <c r="H41" s="16" t="s">
        <v>124</v>
      </c>
      <c r="I41" s="16">
        <v>53341</v>
      </c>
    </row>
    <row r="42" spans="1:9" ht="15">
      <c r="A42" s="14">
        <v>33</v>
      </c>
      <c r="B42" s="16" t="s">
        <v>67</v>
      </c>
      <c r="C42" s="16">
        <v>16927632</v>
      </c>
      <c r="D42" s="16" t="s">
        <v>122</v>
      </c>
      <c r="E42" s="16" t="s">
        <v>154</v>
      </c>
      <c r="F42" s="17">
        <v>59526</v>
      </c>
      <c r="G42" s="17">
        <v>59526</v>
      </c>
      <c r="H42" s="16" t="s">
        <v>124</v>
      </c>
      <c r="I42" s="16">
        <v>53342</v>
      </c>
    </row>
    <row r="43" spans="1:9" ht="15">
      <c r="A43" s="14">
        <v>34</v>
      </c>
      <c r="B43" s="16" t="s">
        <v>69</v>
      </c>
      <c r="C43" s="16">
        <v>15190728</v>
      </c>
      <c r="D43" s="16" t="s">
        <v>122</v>
      </c>
      <c r="E43" s="16" t="s">
        <v>155</v>
      </c>
      <c r="F43" s="17">
        <v>16698</v>
      </c>
      <c r="G43" s="17">
        <v>16698</v>
      </c>
      <c r="H43" s="16" t="s">
        <v>124</v>
      </c>
      <c r="I43" s="16">
        <v>53343</v>
      </c>
    </row>
    <row r="44" spans="1:9" ht="15">
      <c r="A44" s="14">
        <v>35</v>
      </c>
      <c r="B44" s="16" t="s">
        <v>71</v>
      </c>
      <c r="C44" s="16">
        <v>14266062</v>
      </c>
      <c r="D44" s="16" t="s">
        <v>122</v>
      </c>
      <c r="E44" s="16" t="s">
        <v>156</v>
      </c>
      <c r="F44" s="17">
        <v>2030</v>
      </c>
      <c r="G44" s="17">
        <v>2030</v>
      </c>
      <c r="H44" s="16" t="s">
        <v>124</v>
      </c>
      <c r="I44" s="16">
        <v>53344</v>
      </c>
    </row>
    <row r="45" spans="1:9" ht="15">
      <c r="A45" s="14">
        <v>36</v>
      </c>
      <c r="B45" s="16" t="s">
        <v>73</v>
      </c>
      <c r="C45" s="16">
        <v>21896567</v>
      </c>
      <c r="D45" s="16" t="s">
        <v>122</v>
      </c>
      <c r="E45" s="16" t="s">
        <v>157</v>
      </c>
      <c r="F45" s="17">
        <v>1080</v>
      </c>
      <c r="G45" s="17">
        <v>1080</v>
      </c>
      <c r="H45" s="16" t="s">
        <v>124</v>
      </c>
      <c r="I45" s="16">
        <v>53345</v>
      </c>
    </row>
    <row r="46" spans="1:9" ht="15">
      <c r="A46" s="14">
        <v>37</v>
      </c>
      <c r="B46" s="16" t="s">
        <v>75</v>
      </c>
      <c r="C46" s="16">
        <v>672664</v>
      </c>
      <c r="D46" s="16" t="s">
        <v>122</v>
      </c>
      <c r="E46" s="16" t="s">
        <v>158</v>
      </c>
      <c r="F46" s="17">
        <v>34219</v>
      </c>
      <c r="G46" s="17">
        <v>34219</v>
      </c>
      <c r="H46" s="16" t="s">
        <v>124</v>
      </c>
      <c r="I46" s="16">
        <v>53346</v>
      </c>
    </row>
    <row r="47" spans="1:9" ht="15">
      <c r="A47" s="14">
        <v>38</v>
      </c>
      <c r="B47" s="16" t="s">
        <v>77</v>
      </c>
      <c r="C47" s="16">
        <v>34548734</v>
      </c>
      <c r="D47" s="16" t="s">
        <v>122</v>
      </c>
      <c r="E47" s="16" t="s">
        <v>159</v>
      </c>
      <c r="F47" s="17">
        <v>3165</v>
      </c>
      <c r="G47" s="17">
        <v>3165</v>
      </c>
      <c r="H47" s="16" t="s">
        <v>124</v>
      </c>
      <c r="I47" s="16">
        <v>53347</v>
      </c>
    </row>
    <row r="48" spans="1:9" ht="15">
      <c r="A48" s="14">
        <v>39</v>
      </c>
      <c r="B48" s="16" t="s">
        <v>160</v>
      </c>
      <c r="C48" s="16">
        <v>21896559</v>
      </c>
      <c r="D48" s="16" t="s">
        <v>122</v>
      </c>
      <c r="E48" s="16" t="s">
        <v>161</v>
      </c>
      <c r="F48" s="17">
        <v>765</v>
      </c>
      <c r="G48" s="17">
        <v>765</v>
      </c>
      <c r="H48" s="16" t="s">
        <v>124</v>
      </c>
      <c r="I48" s="16">
        <v>53348</v>
      </c>
    </row>
    <row r="49" spans="1:9" ht="15">
      <c r="A49" s="14">
        <v>40</v>
      </c>
      <c r="B49" s="16" t="s">
        <v>79</v>
      </c>
      <c r="C49" s="16">
        <v>17195357</v>
      </c>
      <c r="D49" s="16" t="s">
        <v>122</v>
      </c>
      <c r="E49" s="16" t="s">
        <v>162</v>
      </c>
      <c r="F49" s="17">
        <v>3435</v>
      </c>
      <c r="G49" s="17">
        <v>3435</v>
      </c>
      <c r="H49" s="16" t="s">
        <v>124</v>
      </c>
      <c r="I49" s="16">
        <v>53349</v>
      </c>
    </row>
    <row r="50" spans="1:9" ht="15">
      <c r="A50" s="14">
        <v>41</v>
      </c>
      <c r="B50" s="16" t="s">
        <v>81</v>
      </c>
      <c r="C50" s="16">
        <v>32072196</v>
      </c>
      <c r="D50" s="16" t="s">
        <v>122</v>
      </c>
      <c r="E50" s="16" t="s">
        <v>163</v>
      </c>
      <c r="F50" s="17">
        <v>615</v>
      </c>
      <c r="G50" s="17">
        <v>615</v>
      </c>
      <c r="H50" s="16" t="s">
        <v>124</v>
      </c>
      <c r="I50" s="16">
        <v>53350</v>
      </c>
    </row>
    <row r="51" spans="1:9" ht="15">
      <c r="A51" s="14">
        <v>42</v>
      </c>
      <c r="B51" s="16" t="s">
        <v>85</v>
      </c>
      <c r="C51" s="16">
        <v>14383747</v>
      </c>
      <c r="D51" s="16" t="s">
        <v>122</v>
      </c>
      <c r="E51" s="16" t="s">
        <v>164</v>
      </c>
      <c r="F51" s="17">
        <v>1680</v>
      </c>
      <c r="G51" s="17">
        <v>1680</v>
      </c>
      <c r="H51" s="16" t="s">
        <v>124</v>
      </c>
      <c r="I51" s="16">
        <v>53351</v>
      </c>
    </row>
    <row r="52" spans="1:9" ht="15">
      <c r="A52" s="14">
        <v>43</v>
      </c>
      <c r="B52" s="16" t="s">
        <v>87</v>
      </c>
      <c r="C52" s="16">
        <v>4485715</v>
      </c>
      <c r="D52" s="16" t="s">
        <v>122</v>
      </c>
      <c r="E52" s="16" t="s">
        <v>165</v>
      </c>
      <c r="F52" s="17">
        <v>154938</v>
      </c>
      <c r="G52" s="17">
        <v>154938</v>
      </c>
      <c r="H52" s="16" t="s">
        <v>124</v>
      </c>
      <c r="I52" s="16">
        <v>53352</v>
      </c>
    </row>
    <row r="53" spans="1:9" ht="15">
      <c r="A53" s="14">
        <v>44</v>
      </c>
      <c r="B53" s="16" t="s">
        <v>89</v>
      </c>
      <c r="C53" s="16">
        <v>4426352</v>
      </c>
      <c r="D53" s="16" t="s">
        <v>122</v>
      </c>
      <c r="E53" s="16" t="s">
        <v>166</v>
      </c>
      <c r="F53" s="17">
        <v>77623.66</v>
      </c>
      <c r="G53" s="17">
        <v>77623.66</v>
      </c>
      <c r="H53" s="16" t="s">
        <v>124</v>
      </c>
      <c r="I53" s="16">
        <v>53353</v>
      </c>
    </row>
    <row r="54" spans="1:9" ht="15">
      <c r="A54" s="14">
        <v>45</v>
      </c>
      <c r="B54" s="16" t="s">
        <v>90</v>
      </c>
      <c r="C54" s="16">
        <v>4288080</v>
      </c>
      <c r="D54" s="16" t="s">
        <v>122</v>
      </c>
      <c r="E54" s="16" t="s">
        <v>167</v>
      </c>
      <c r="F54" s="17">
        <v>188981.17</v>
      </c>
      <c r="G54" s="17">
        <v>188981.17</v>
      </c>
      <c r="H54" s="16" t="s">
        <v>124</v>
      </c>
      <c r="I54" s="16">
        <v>53354</v>
      </c>
    </row>
    <row r="55" spans="1:9" ht="15">
      <c r="A55" s="14">
        <v>46</v>
      </c>
      <c r="B55" s="16" t="s">
        <v>91</v>
      </c>
      <c r="C55" s="16">
        <v>4547117</v>
      </c>
      <c r="D55" s="16" t="s">
        <v>122</v>
      </c>
      <c r="E55" s="16" t="s">
        <v>168</v>
      </c>
      <c r="F55" s="17">
        <v>77709</v>
      </c>
      <c r="G55" s="17">
        <v>77709</v>
      </c>
      <c r="H55" s="16" t="s">
        <v>124</v>
      </c>
      <c r="I55" s="16">
        <v>53355</v>
      </c>
    </row>
    <row r="56" spans="1:9" ht="15">
      <c r="A56" s="14">
        <v>47</v>
      </c>
      <c r="B56" s="16" t="s">
        <v>92</v>
      </c>
      <c r="C56" s="16">
        <v>4354540</v>
      </c>
      <c r="D56" s="16" t="s">
        <v>122</v>
      </c>
      <c r="E56" s="16" t="s">
        <v>169</v>
      </c>
      <c r="F56" s="17">
        <v>2432</v>
      </c>
      <c r="G56" s="17">
        <v>2432</v>
      </c>
      <c r="H56" s="16" t="s">
        <v>124</v>
      </c>
      <c r="I56" s="16">
        <v>53356</v>
      </c>
    </row>
    <row r="57" spans="1:9" ht="15">
      <c r="A57" s="14">
        <v>48</v>
      </c>
      <c r="B57" s="16" t="s">
        <v>93</v>
      </c>
      <c r="C57" s="16">
        <v>4288268</v>
      </c>
      <c r="D57" s="16" t="s">
        <v>122</v>
      </c>
      <c r="E57" s="16" t="s">
        <v>170</v>
      </c>
      <c r="F57" s="17">
        <v>15826</v>
      </c>
      <c r="G57" s="17">
        <v>15826</v>
      </c>
      <c r="H57" s="16" t="s">
        <v>124</v>
      </c>
      <c r="I57" s="16">
        <v>53357</v>
      </c>
    </row>
    <row r="58" spans="1:9" ht="15">
      <c r="A58" s="14">
        <v>49</v>
      </c>
      <c r="B58" s="16" t="s">
        <v>95</v>
      </c>
      <c r="C58" s="16">
        <v>4305997</v>
      </c>
      <c r="D58" s="16" t="s">
        <v>122</v>
      </c>
      <c r="E58" s="16" t="s">
        <v>171</v>
      </c>
      <c r="F58" s="17">
        <v>55811</v>
      </c>
      <c r="G58" s="17">
        <v>55811</v>
      </c>
      <c r="H58" s="16" t="s">
        <v>124</v>
      </c>
      <c r="I58" s="16">
        <v>53358</v>
      </c>
    </row>
    <row r="59" spans="1:9" ht="15">
      <c r="A59" s="14">
        <v>50</v>
      </c>
      <c r="B59" s="16" t="s">
        <v>97</v>
      </c>
      <c r="C59" s="16">
        <v>4546995</v>
      </c>
      <c r="D59" s="16" t="s">
        <v>122</v>
      </c>
      <c r="E59" s="16" t="s">
        <v>172</v>
      </c>
      <c r="F59" s="17">
        <v>19126.65</v>
      </c>
      <c r="G59" s="17">
        <v>19126.65</v>
      </c>
      <c r="H59" s="16" t="s">
        <v>124</v>
      </c>
      <c r="I59" s="16">
        <v>53359</v>
      </c>
    </row>
    <row r="60" spans="1:9" ht="15">
      <c r="A60" s="14">
        <v>51</v>
      </c>
      <c r="B60" s="16" t="s">
        <v>99</v>
      </c>
      <c r="C60" s="16">
        <v>4287971</v>
      </c>
      <c r="D60" s="16" t="s">
        <v>122</v>
      </c>
      <c r="E60" s="16" t="s">
        <v>173</v>
      </c>
      <c r="F60" s="17">
        <v>29974.91</v>
      </c>
      <c r="G60" s="17">
        <v>29974.91</v>
      </c>
      <c r="H60" s="16" t="s">
        <v>124</v>
      </c>
      <c r="I60" s="16">
        <v>53360</v>
      </c>
    </row>
    <row r="61" spans="1:9" ht="15">
      <c r="A61" s="14">
        <v>52</v>
      </c>
      <c r="B61" s="16" t="s">
        <v>100</v>
      </c>
      <c r="C61" s="16">
        <v>4485618</v>
      </c>
      <c r="D61" s="16" t="s">
        <v>122</v>
      </c>
      <c r="E61" s="16" t="s">
        <v>174</v>
      </c>
      <c r="F61" s="17">
        <v>30442</v>
      </c>
      <c r="G61" s="17">
        <v>30442</v>
      </c>
      <c r="H61" s="16" t="s">
        <v>124</v>
      </c>
      <c r="I61" s="16">
        <v>53361</v>
      </c>
    </row>
    <row r="62" spans="1:9" ht="15">
      <c r="A62" s="14">
        <v>53</v>
      </c>
      <c r="B62" s="16" t="s">
        <v>102</v>
      </c>
      <c r="C62" s="16">
        <v>19840998</v>
      </c>
      <c r="D62" s="16" t="s">
        <v>122</v>
      </c>
      <c r="E62" s="16" t="s">
        <v>175</v>
      </c>
      <c r="F62" s="17">
        <v>840</v>
      </c>
      <c r="G62" s="17">
        <v>840</v>
      </c>
      <c r="H62" s="16" t="s">
        <v>124</v>
      </c>
      <c r="I62" s="16">
        <v>53362</v>
      </c>
    </row>
    <row r="63" spans="1:9" ht="15">
      <c r="A63" s="14">
        <v>54</v>
      </c>
      <c r="B63" s="16" t="s">
        <v>104</v>
      </c>
      <c r="C63" s="16">
        <v>19840955</v>
      </c>
      <c r="D63" s="16" t="s">
        <v>122</v>
      </c>
      <c r="E63" s="16" t="s">
        <v>176</v>
      </c>
      <c r="F63" s="17">
        <v>840</v>
      </c>
      <c r="G63" s="17">
        <v>840</v>
      </c>
      <c r="H63" s="16" t="s">
        <v>124</v>
      </c>
      <c r="I63" s="16">
        <v>53363</v>
      </c>
    </row>
    <row r="64" spans="1:9" ht="15">
      <c r="A64" s="14">
        <v>55</v>
      </c>
      <c r="B64" s="16" t="s">
        <v>23</v>
      </c>
      <c r="C64" s="16">
        <v>4354523</v>
      </c>
      <c r="D64" s="16" t="s">
        <v>122</v>
      </c>
      <c r="E64" s="16" t="s">
        <v>177</v>
      </c>
      <c r="F64" s="17">
        <v>1680</v>
      </c>
      <c r="G64" s="17">
        <v>1680</v>
      </c>
      <c r="H64" s="16" t="s">
        <v>124</v>
      </c>
      <c r="I64" s="16">
        <v>53364</v>
      </c>
    </row>
    <row r="65" spans="1:9" ht="15">
      <c r="A65" s="14">
        <v>56</v>
      </c>
      <c r="B65" s="16" t="s">
        <v>25</v>
      </c>
      <c r="C65" s="16">
        <v>4617719</v>
      </c>
      <c r="D65" s="16" t="s">
        <v>122</v>
      </c>
      <c r="E65" s="16" t="s">
        <v>178</v>
      </c>
      <c r="F65" s="17">
        <v>3795</v>
      </c>
      <c r="G65" s="17">
        <v>3795</v>
      </c>
      <c r="H65" s="16" t="s">
        <v>124</v>
      </c>
      <c r="I65" s="16">
        <v>53365</v>
      </c>
    </row>
    <row r="66" spans="1:9" ht="15">
      <c r="A66" s="14">
        <v>57</v>
      </c>
      <c r="B66" s="16" t="s">
        <v>87</v>
      </c>
      <c r="C66" s="16">
        <v>4485715</v>
      </c>
      <c r="D66" s="16" t="s">
        <v>122</v>
      </c>
      <c r="E66" s="16" t="s">
        <v>179</v>
      </c>
      <c r="F66" s="17">
        <v>7400</v>
      </c>
      <c r="G66" s="17">
        <v>7400</v>
      </c>
      <c r="H66" s="16" t="s">
        <v>124</v>
      </c>
      <c r="I66" s="16">
        <v>53366</v>
      </c>
    </row>
    <row r="67" spans="1:9" ht="15">
      <c r="A67" s="14">
        <v>58</v>
      </c>
      <c r="B67" s="16" t="s">
        <v>110</v>
      </c>
      <c r="C67" s="16">
        <v>4288063</v>
      </c>
      <c r="D67" s="16" t="s">
        <v>122</v>
      </c>
      <c r="E67" s="16" t="s">
        <v>180</v>
      </c>
      <c r="F67" s="17">
        <v>5435</v>
      </c>
      <c r="G67" s="17">
        <v>5435</v>
      </c>
      <c r="H67" s="16" t="s">
        <v>124</v>
      </c>
      <c r="I67" s="16">
        <v>53367</v>
      </c>
    </row>
    <row r="68" spans="1:9" ht="15">
      <c r="A68" s="14">
        <v>59</v>
      </c>
      <c r="B68" s="16" t="s">
        <v>89</v>
      </c>
      <c r="C68" s="16">
        <v>4426352</v>
      </c>
      <c r="D68" s="16" t="s">
        <v>122</v>
      </c>
      <c r="E68" s="16" t="s">
        <v>181</v>
      </c>
      <c r="F68" s="17">
        <v>1100</v>
      </c>
      <c r="G68" s="17">
        <v>1100</v>
      </c>
      <c r="H68" s="16" t="s">
        <v>124</v>
      </c>
      <c r="I68" s="16">
        <v>53368</v>
      </c>
    </row>
    <row r="69" spans="1:9" ht="15">
      <c r="A69" s="14">
        <v>60</v>
      </c>
      <c r="B69" s="16" t="s">
        <v>90</v>
      </c>
      <c r="C69" s="16">
        <v>4288080</v>
      </c>
      <c r="D69" s="16" t="s">
        <v>122</v>
      </c>
      <c r="E69" s="16" t="s">
        <v>182</v>
      </c>
      <c r="F69" s="17">
        <v>6015</v>
      </c>
      <c r="G69" s="17">
        <v>6015</v>
      </c>
      <c r="H69" s="16" t="s">
        <v>124</v>
      </c>
      <c r="I69" s="16">
        <v>53369</v>
      </c>
    </row>
    <row r="70" spans="1:9" ht="15">
      <c r="A70" s="14">
        <v>61</v>
      </c>
      <c r="B70" s="16" t="s">
        <v>91</v>
      </c>
      <c r="C70" s="16">
        <v>4547117</v>
      </c>
      <c r="D70" s="16" t="s">
        <v>122</v>
      </c>
      <c r="E70" s="16" t="s">
        <v>183</v>
      </c>
      <c r="F70" s="17">
        <v>4165</v>
      </c>
      <c r="G70" s="17">
        <v>4165</v>
      </c>
      <c r="H70" s="16" t="s">
        <v>124</v>
      </c>
      <c r="I70" s="16">
        <v>53370</v>
      </c>
    </row>
    <row r="71" spans="1:9" ht="15">
      <c r="A71" s="14">
        <v>62</v>
      </c>
      <c r="B71" s="16" t="s">
        <v>95</v>
      </c>
      <c r="C71" s="16">
        <v>4305997</v>
      </c>
      <c r="D71" s="16" t="s">
        <v>122</v>
      </c>
      <c r="E71" s="16" t="s">
        <v>184</v>
      </c>
      <c r="F71" s="17">
        <v>1980</v>
      </c>
      <c r="G71" s="17">
        <v>1980</v>
      </c>
      <c r="H71" s="16" t="s">
        <v>124</v>
      </c>
      <c r="I71" s="16">
        <v>53371</v>
      </c>
    </row>
    <row r="72" spans="1:9" ht="15">
      <c r="A72" s="14">
        <v>63</v>
      </c>
      <c r="B72" s="16" t="s">
        <v>97</v>
      </c>
      <c r="C72" s="16">
        <v>4546995</v>
      </c>
      <c r="D72" s="16" t="s">
        <v>122</v>
      </c>
      <c r="E72" s="16" t="s">
        <v>185</v>
      </c>
      <c r="F72" s="17">
        <v>1320</v>
      </c>
      <c r="G72" s="17">
        <v>1320</v>
      </c>
      <c r="H72" s="16" t="s">
        <v>124</v>
      </c>
      <c r="I72" s="16">
        <v>53372</v>
      </c>
    </row>
    <row r="73" spans="1:9" ht="15">
      <c r="A73" s="14">
        <v>64</v>
      </c>
      <c r="B73" s="16" t="s">
        <v>99</v>
      </c>
      <c r="C73" s="16">
        <v>4287971</v>
      </c>
      <c r="D73" s="16" t="s">
        <v>122</v>
      </c>
      <c r="E73" s="16" t="s">
        <v>186</v>
      </c>
      <c r="F73" s="17">
        <v>750</v>
      </c>
      <c r="G73" s="17">
        <v>750</v>
      </c>
      <c r="H73" s="16" t="s">
        <v>124</v>
      </c>
      <c r="I73" s="16">
        <v>53373</v>
      </c>
    </row>
    <row r="74" spans="1:9" ht="15">
      <c r="A74" s="14">
        <v>65</v>
      </c>
      <c r="B74" s="16" t="s">
        <v>100</v>
      </c>
      <c r="C74" s="16">
        <v>4485618</v>
      </c>
      <c r="D74" s="16" t="s">
        <v>122</v>
      </c>
      <c r="E74" s="16" t="s">
        <v>187</v>
      </c>
      <c r="F74" s="17">
        <v>2630</v>
      </c>
      <c r="G74" s="17">
        <v>2630</v>
      </c>
      <c r="H74" s="16" t="s">
        <v>124</v>
      </c>
      <c r="I74" s="16">
        <v>53374</v>
      </c>
    </row>
    <row r="75" spans="1:9" ht="15">
      <c r="A75" s="14">
        <v>66</v>
      </c>
      <c r="B75" s="16" t="s">
        <v>111</v>
      </c>
      <c r="C75" s="16">
        <v>4288349</v>
      </c>
      <c r="D75" s="16" t="s">
        <v>122</v>
      </c>
      <c r="E75" s="16" t="s">
        <v>188</v>
      </c>
      <c r="F75" s="17">
        <v>270</v>
      </c>
      <c r="G75" s="17">
        <v>270</v>
      </c>
      <c r="H75" s="16" t="s">
        <v>124</v>
      </c>
      <c r="I75" s="16">
        <v>53375</v>
      </c>
    </row>
    <row r="76" spans="5:7" ht="12.75">
      <c r="E76" s="26" t="s">
        <v>112</v>
      </c>
      <c r="F76" s="27">
        <f>SUM(F12:F75)</f>
        <v>2049007.8499999996</v>
      </c>
      <c r="G76" s="27">
        <f>SUM(G12:G75)</f>
        <v>2049007.8499999996</v>
      </c>
    </row>
    <row r="77" ht="12.75">
      <c r="G77"/>
    </row>
    <row r="78" spans="2:5" ht="12.75">
      <c r="B78" s="18" t="s">
        <v>113</v>
      </c>
      <c r="D78" s="19" t="s">
        <v>114</v>
      </c>
      <c r="E78" s="20" t="s">
        <v>115</v>
      </c>
    </row>
    <row r="79" spans="2:5" ht="12.75">
      <c r="B79" s="22" t="s">
        <v>116</v>
      </c>
      <c r="D79" s="23" t="s">
        <v>117</v>
      </c>
      <c r="E79" s="20" t="s">
        <v>118</v>
      </c>
    </row>
  </sheetData>
  <sheetProtection/>
  <printOptions/>
  <pageMargins left="0.16" right="0.2" top="0.51" bottom="0.43" header="0.28" footer="0.28"/>
  <pageSetup fitToHeight="0" fitToWidth="1" horizontalDpi="600" verticalDpi="600" orientation="landscape" scale="66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SheetLayoutView="100" zoomScalePageLayoutView="0" workbookViewId="0" topLeftCell="A1">
      <selection activeCell="F12" sqref="F12"/>
    </sheetView>
  </sheetViews>
  <sheetFormatPr defaultColWidth="9.140625" defaultRowHeight="12.75" outlineLevelRow="2"/>
  <cols>
    <col min="2" max="2" width="32.421875" style="0" customWidth="1"/>
    <col min="3" max="3" width="12.7109375" style="0" customWidth="1"/>
    <col min="4" max="4" width="46.421875" style="0" customWidth="1"/>
    <col min="5" max="5" width="48.8515625" style="0" customWidth="1"/>
    <col min="6" max="6" width="21.8515625" style="0" customWidth="1"/>
    <col min="7" max="7" width="9.57421875" style="0" bestFit="1" customWidth="1"/>
    <col min="8" max="8" width="11.57421875" style="0" customWidth="1"/>
  </cols>
  <sheetData>
    <row r="1" spans="1:10" s="1" customFormat="1" ht="12.75">
      <c r="A1" s="2" t="s">
        <v>0</v>
      </c>
      <c r="B1" s="3"/>
      <c r="F1" s="4"/>
      <c r="G1" s="5"/>
      <c r="J1" s="4"/>
    </row>
    <row r="2" spans="1:10" s="1" customFormat="1" ht="12.75">
      <c r="A2" s="2" t="s">
        <v>1</v>
      </c>
      <c r="B2" s="3"/>
      <c r="F2" s="4"/>
      <c r="G2" s="5"/>
      <c r="J2" s="4"/>
    </row>
    <row r="3" spans="1:10" s="1" customFormat="1" ht="12.75">
      <c r="A3" s="2" t="s">
        <v>2</v>
      </c>
      <c r="B3" s="3"/>
      <c r="F3" s="4"/>
      <c r="G3" s="5"/>
      <c r="J3" s="4"/>
    </row>
    <row r="4" spans="1:10" s="1" customFormat="1" ht="12.75">
      <c r="A4" s="2" t="s">
        <v>3</v>
      </c>
      <c r="B4" s="3"/>
      <c r="F4" s="4"/>
      <c r="G4" s="5"/>
      <c r="J4" s="4"/>
    </row>
    <row r="5" spans="1:10" s="1" customFormat="1" ht="12.75">
      <c r="A5" s="6"/>
      <c r="B5" s="3"/>
      <c r="F5" s="4"/>
      <c r="G5" s="5"/>
      <c r="J5" s="4"/>
    </row>
    <row r="6" spans="1:10" s="1" customFormat="1" ht="12.75">
      <c r="A6" s="2"/>
      <c r="B6" s="7" t="s">
        <v>119</v>
      </c>
      <c r="F6" s="4"/>
      <c r="G6" s="5"/>
      <c r="J6" s="4"/>
    </row>
    <row r="7" spans="6:10" s="1" customFormat="1" ht="12.75">
      <c r="F7" s="4"/>
      <c r="G7" s="5"/>
      <c r="J7" s="4"/>
    </row>
    <row r="8" spans="1:10" s="1" customFormat="1" ht="12.75">
      <c r="A8" s="3" t="s">
        <v>189</v>
      </c>
      <c r="F8" s="4"/>
      <c r="G8" s="5"/>
      <c r="J8" s="4"/>
    </row>
    <row r="9" spans="1:10" s="1" customFormat="1" ht="12.75">
      <c r="A9" s="3" t="s">
        <v>121</v>
      </c>
      <c r="F9" s="4"/>
      <c r="G9" s="5"/>
      <c r="J9" s="4"/>
    </row>
    <row r="10" spans="1:10" s="1" customFormat="1" ht="38.25">
      <c r="A10" s="8" t="s">
        <v>4</v>
      </c>
      <c r="B10" s="8" t="s">
        <v>5</v>
      </c>
      <c r="C10" s="8" t="s">
        <v>6</v>
      </c>
      <c r="D10" s="8" t="s">
        <v>7</v>
      </c>
      <c r="E10" s="9" t="s">
        <v>8</v>
      </c>
      <c r="F10" s="10" t="s">
        <v>9</v>
      </c>
      <c r="G10" s="11" t="s">
        <v>10</v>
      </c>
      <c r="H10" s="8" t="s">
        <v>11</v>
      </c>
      <c r="I10" s="8" t="s">
        <v>12</v>
      </c>
      <c r="J10" s="4"/>
    </row>
    <row r="11" spans="1:10" s="1" customFormat="1" ht="12.75" outlineLevel="2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12">
        <v>6</v>
      </c>
      <c r="G11" s="13">
        <v>7</v>
      </c>
      <c r="H11" s="8">
        <v>8</v>
      </c>
      <c r="I11" s="8">
        <v>9</v>
      </c>
      <c r="J11" s="4"/>
    </row>
    <row r="12" spans="1:9" ht="15">
      <c r="A12" s="14">
        <v>1</v>
      </c>
      <c r="B12" s="15" t="s">
        <v>57</v>
      </c>
      <c r="C12" s="16">
        <v>5919324</v>
      </c>
      <c r="D12" s="16" t="s">
        <v>58</v>
      </c>
      <c r="E12" s="16" t="s">
        <v>190</v>
      </c>
      <c r="F12" s="17">
        <v>3002</v>
      </c>
      <c r="G12" s="17">
        <v>3002</v>
      </c>
      <c r="H12" s="16" t="s">
        <v>191</v>
      </c>
      <c r="I12" s="16"/>
    </row>
    <row r="24" spans="2:6" ht="25.5">
      <c r="B24" s="18" t="s">
        <v>113</v>
      </c>
      <c r="D24" s="19" t="s">
        <v>114</v>
      </c>
      <c r="E24" s="20" t="s">
        <v>115</v>
      </c>
      <c r="F24" s="21"/>
    </row>
    <row r="25" spans="2:6" ht="12.75">
      <c r="B25" s="22" t="s">
        <v>116</v>
      </c>
      <c r="D25" s="23" t="s">
        <v>117</v>
      </c>
      <c r="E25" s="20" t="s">
        <v>118</v>
      </c>
      <c r="F25" s="21"/>
    </row>
  </sheetData>
  <sheetProtection/>
  <printOptions/>
  <pageMargins left="0.75" right="0.75" top="1" bottom="1" header="0.51" footer="0.51"/>
  <pageSetup fitToHeight="1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 Cosma</dc:creator>
  <cp:keywords/>
  <dc:description/>
  <cp:lastModifiedBy>Kinga Bruck</cp:lastModifiedBy>
  <cp:lastPrinted>2023-05-17T11:47:15Z</cp:lastPrinted>
  <dcterms:created xsi:type="dcterms:W3CDTF">2022-02-18T06:41:25Z</dcterms:created>
  <dcterms:modified xsi:type="dcterms:W3CDTF">2023-05-17T11:56:09Z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