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15" activeTab="0"/>
  </bookViews>
  <sheets>
    <sheet name="CAP DE TABEL" sheetId="1" r:id="rId1"/>
    <sheet name="MODIF MONI" sheetId="2" r:id="rId2"/>
  </sheets>
  <definedNames>
    <definedName name="_xlnm.Print_Titles" localSheetId="0">'CAP DE TABEL'!$12:$12</definedName>
  </definedNames>
  <calcPr fullCalcOnLoad="1"/>
</workbook>
</file>

<file path=xl/sharedStrings.xml><?xml version="1.0" encoding="utf-8"?>
<sst xmlns="http://schemas.openxmlformats.org/spreadsheetml/2006/main" count="441" uniqueCount="222">
  <si>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</si>
  <si>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</si>
  <si>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</si>
  <si>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</si>
  <si>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CENTRALIZATORUL PLATILOR PENTRU SERVICII PARACLINICE AFERENTE LUNII OCTOMBRIE 2022, INREGISTRATI IN LUNA NOIEMBRIE 2022-MONITORIZARI</t>
  </si>
  <si>
    <t xml:space="preserve">La ordonantarea de plata nr.  3130/13.12.2022   a sumei reprezentand servicii de investigatii paraclinice in asistenta medicala de specialitate din ambulatoriu </t>
  </si>
  <si>
    <t>de specialitate-monitorizari OCTOMBRIE  2022</t>
  </si>
  <si>
    <t>Nr.
 Crt.</t>
  </si>
  <si>
    <t>Denumire furnizor</t>
  </si>
  <si>
    <t>Cod fiscal</t>
  </si>
  <si>
    <t>Cont</t>
  </si>
  <si>
    <t xml:space="preserve">Nr.
Contract
</t>
  </si>
  <si>
    <t>Explicații factura</t>
  </si>
  <si>
    <t>VALOARE FACTURA</t>
  </si>
  <si>
    <t>TOTAL
DE
PLATA</t>
  </si>
  <si>
    <t>Data
 OP</t>
  </si>
  <si>
    <t>Nr. 
OP</t>
  </si>
  <si>
    <t>CARDIOMED SRL</t>
  </si>
  <si>
    <t>RO28TREZ2165069XXX023849</t>
  </si>
  <si>
    <t>Cap 6605 04 04 Serv de monitorizare F 20221891/25.11.2022</t>
  </si>
  <si>
    <t>Cap 6605 04 04 Serv de monitorizare F 20221890/25.11.2022</t>
  </si>
  <si>
    <t xml:space="preserve"> Total</t>
  </si>
  <si>
    <t>13.12.2022</t>
  </si>
  <si>
    <t>CENTRUL MEDICAL TRANSILVANIA</t>
  </si>
  <si>
    <t>RO90TREZ2165069XXX025934</t>
  </si>
  <si>
    <t>Cap 6605 04 04 Serv de monitorizare F 1143/25.11.2022</t>
  </si>
  <si>
    <t>INSTITUTUL INIMII DE URGENTA PENTRU BOLI CARDIOVAS</t>
  </si>
  <si>
    <t>RO13TREZ21620F332100XXXX</t>
  </si>
  <si>
    <t>6</t>
  </si>
  <si>
    <t>Cap 6605 04 04 Serv de monitorizare  F5049/25.11.2022</t>
  </si>
  <si>
    <t>INSTITUTUL ONCOLOGIC CHIRICUTA</t>
  </si>
  <si>
    <t>Cap 6605 04 04 Serv de monitorizare F 1047/25.11.2022</t>
  </si>
  <si>
    <t xml:space="preserve">CMC INTERSERVISAN </t>
  </si>
  <si>
    <t>RO06TREZ2165069XXX020559</t>
  </si>
  <si>
    <t>Cap 6605 04 04 Serv de monitorizare F 56/25.11.2022</t>
  </si>
  <si>
    <t>Cap 6605 04 04 Serv de monitorizare F57/25.11.2022</t>
  </si>
  <si>
    <t>LABORATOARELE SYNLAB</t>
  </si>
  <si>
    <t>RO63TREZ7005069XXX005336</t>
  </si>
  <si>
    <t>Cap 6605 04 04 Serv de monitorizare F 4795/25.11.2022</t>
  </si>
  <si>
    <t>S.C. MEDLIFE S.A.</t>
  </si>
  <si>
    <t>RO12TREZ7005069XXX006060</t>
  </si>
  <si>
    <t>Cap 6605 04 04 Serv de monitorizare 795/25.11.2022</t>
  </si>
  <si>
    <t>Cap 6605 04 04 Serv de monitorizare F 793/25.11.2022</t>
  </si>
  <si>
    <t>Cap 6605 04 04 Serv de monitorizare 794/25.11.2022</t>
  </si>
  <si>
    <t>Cap 6605 04 04 Serv de monitorizare 796/25.11.2022</t>
  </si>
  <si>
    <t>MEDSTAR</t>
  </si>
  <si>
    <t>RO84TREZ2165069XXX014111</t>
  </si>
  <si>
    <t>Cap 6605 04 04 Serv de monitorizare F 117790/25.11.2022</t>
  </si>
  <si>
    <t>SC CLINICA SANTE SRL</t>
  </si>
  <si>
    <t>RO29TREZ1665069XXX001129</t>
  </si>
  <si>
    <t>Cap 6605 04 04 Serv de monitorizare F 0702267/25.11.2022</t>
  </si>
  <si>
    <t>S.C. HIPERDIA S.A.</t>
  </si>
  <si>
    <t>RO05TREZ1315069XXX003634</t>
  </si>
  <si>
    <t>Cap 6605 04 04 Serv de monitorizare  9076849/25.11.2022</t>
  </si>
  <si>
    <t>Cap 6605 04 04 Serv de monitorizare 9076848/25.11.2022</t>
  </si>
  <si>
    <t>Cap 6605 04 04 Serv de monitorizare F9076846/25.11.2022</t>
  </si>
  <si>
    <t>Cap 6605 04 04 Serv de monitorizare F 9076847/25.11.2022</t>
  </si>
  <si>
    <t>S.C.INTERMED SERVICE LAB S.R.L.</t>
  </si>
  <si>
    <t>26273640</t>
  </si>
  <si>
    <t>RO89TREZ2165069XXX026146</t>
  </si>
  <si>
    <t>172</t>
  </si>
  <si>
    <t>Cap 6605 04 04 Serv de monitorizare F 10404/25.11.2022</t>
  </si>
  <si>
    <t>Cap 6605 04 04 Serv de monitorizare F 10403/25.11.2022</t>
  </si>
  <si>
    <t>S.C. PROMEDICAL CENTER</t>
  </si>
  <si>
    <t>RO46TREZ2165069XXX008781</t>
  </si>
  <si>
    <t>Cap 6605 04 04 Serv de monitorizare F  11588/25.11.2022</t>
  </si>
  <si>
    <t>SC SYNEVO ROMANIA SRL</t>
  </si>
  <si>
    <t>RO95TREZ7005069XXX001656</t>
  </si>
  <si>
    <t>Cap 6605 04 04 Serv de monitorizare F 6005957/25.11.2022</t>
  </si>
  <si>
    <t>SC Biogen SRL</t>
  </si>
  <si>
    <t>RO96TREZ2165069XXX008948</t>
  </si>
  <si>
    <t>Cap 6605 04 04 Serv de monitorizare F 2008947/25.11.2022</t>
  </si>
  <si>
    <t>SC CENTRUL MEDICAL UNIREA SRL</t>
  </si>
  <si>
    <t>RO62TREZ7005069XXX005742</t>
  </si>
  <si>
    <t>Cap 6605 04 04 Serv de monitorizare F 2698/25.11.2022</t>
  </si>
  <si>
    <t>Cap 6605 04 04 Serv de monitorizare F  2699/25.11.2022</t>
  </si>
  <si>
    <t>Cap 6605 04 04 Serv de monitorizare F  2700/25.11.2022</t>
  </si>
  <si>
    <t>SC LABORATOARELE BIOCLINICA SRL</t>
  </si>
  <si>
    <t>RO89TREZ6215069XXX016071</t>
  </si>
  <si>
    <t>Cap 6605 04 04 Serv de monitorizare F 2508502/25.11.2022</t>
  </si>
  <si>
    <t>MEDISPROF</t>
  </si>
  <si>
    <t>RO77TREZ2165069XXX009096</t>
  </si>
  <si>
    <t>Cap 6605 04 04 Serv de monitorizare F140/25.11.2022</t>
  </si>
  <si>
    <t>POLARIS MEDICAL SA</t>
  </si>
  <si>
    <t>RO22TREZ2165069XXX032202</t>
  </si>
  <si>
    <t>420</t>
  </si>
  <si>
    <t>Cap 6605 04 04 Serv de monitorizare F 123/25.11.2022</t>
  </si>
  <si>
    <t>CLIN MED DIAGNOSIS</t>
  </si>
  <si>
    <t>RO43TREZ2195069XXX006321</t>
  </si>
  <si>
    <t>317</t>
  </si>
  <si>
    <t>Cap 6605 04 04 Serv de monitorizare F 1244/25.11.2022</t>
  </si>
  <si>
    <t>SANTOMAR ONCODIAGNOSTIC</t>
  </si>
  <si>
    <t>RO86TREZ2165069XXX022902</t>
  </si>
  <si>
    <t>141</t>
  </si>
  <si>
    <t>Cap 6605 04 04 Serv de monitorizare F 119/25.11.2022</t>
  </si>
  <si>
    <t>SPITALUL CLINIC DE BOLI INFECTIOASE CLUJ</t>
  </si>
  <si>
    <t>RO85TREZ21621F332100XXXX</t>
  </si>
  <si>
    <t>Cap 6605 04 04 Serv de monitorizare F  418/25.11.2022</t>
  </si>
  <si>
    <t>Cap 6605 04 04 Serv de monitorizare F 417/25.11.2022</t>
  </si>
  <si>
    <t>Cap 6605 04 04 Serv de monitorizare F  419/25.11.2022</t>
  </si>
  <si>
    <t>Cap 6605 04 04 Serv de monitorizare F 420/25.11.2022</t>
  </si>
  <si>
    <t>SPITALULU MUNICIPAL CLUJ</t>
  </si>
  <si>
    <t>Cap 6605 04 04 Serv de monitorizare F 2655/25.11.2022</t>
  </si>
  <si>
    <t>SPITALUL MUNICIPAL DEJ</t>
  </si>
  <si>
    <t>RO10TREZ21721F332100XXXX</t>
  </si>
  <si>
    <t>Cap 6605 04 04 Serv de monitorizare F 293/25.11.20222</t>
  </si>
  <si>
    <t>SPITALUL MUNICIPAL TURDA</t>
  </si>
  <si>
    <t>RO54TREZ21921F332100XXXX</t>
  </si>
  <si>
    <t>Cap 6605 04 04 Serv de monitorizare F 22150/25.11.2022</t>
  </si>
  <si>
    <t>Cap 6605 04 04 Serv de monitorizare F 22151/25.11.2022</t>
  </si>
  <si>
    <t>SPITALUL MUNICIPAL "DR.CORNEL IGNA" CAMPIA TURZII</t>
  </si>
  <si>
    <t>268</t>
  </si>
  <si>
    <t>Cap 6605 04 04 200109  Ambulator Paraclinic cval  450/25.11.2022</t>
  </si>
  <si>
    <t>Cap 6605 04 04 200109  Ambulator Paraclinic cval  451/25.11.2022</t>
  </si>
  <si>
    <t>INST.REG.DE GASTRO.-HEPATO. "PROF. DR. O.FODOR"</t>
  </si>
  <si>
    <t>261</t>
  </si>
  <si>
    <t>Cap 6605 04 04 200109  Ambulator Paraclinic cval  4653/25.11.2022</t>
  </si>
  <si>
    <t>Cap 6605 04 04 200109  Ambulator Paraclinic cval  4652/25.11.2022</t>
  </si>
  <si>
    <t>Grand Total</t>
  </si>
  <si>
    <t>Director ,Direcţia Relaţii Contractuale</t>
  </si>
  <si>
    <t>Sef Serviciu</t>
  </si>
  <si>
    <t>Intocmit</t>
  </si>
  <si>
    <t>Ec. Florina Filipas</t>
  </si>
  <si>
    <t>Ec. Mascasan Anicuta</t>
  </si>
  <si>
    <t>Ec. Bruck Kinga</t>
  </si>
  <si>
    <t>CENTRALIZATORUL PLATILOR PENTRU SERVICII PARACLINICE AFERENTE LUNII MARTIE 2022, INREGISTRATI IN MAI 2022-MONITORIZARI+PREVENTII</t>
  </si>
  <si>
    <t xml:space="preserve">La ordonantarea de plata nr.3049/12.05.2022 a sumei reprezentand servicii de investigatii paraclinice in asistenta medicala de specialitate din ambulatoriu </t>
  </si>
  <si>
    <t>de specialitate</t>
  </si>
  <si>
    <t>Cap 6605 04 04 200109  Ambulator Paraclinic cval F 20221785 din 05.05.2022</t>
  </si>
  <si>
    <t>Cap 6605 04 04 200109  Ambulator Paraclinic cval F 20221786 din 05.05.2022</t>
  </si>
  <si>
    <t>47592 Total</t>
  </si>
  <si>
    <t>Cap 6605 04 04 200109  Ambulator Paraclinic cval F 1029 din 05.05.2022</t>
  </si>
  <si>
    <t>Cap 6605 04 04 200109  Ambulator Paraclinic cval F 1030 din 05.05.2022</t>
  </si>
  <si>
    <t>47593 Total</t>
  </si>
  <si>
    <t>Cap 6605 04 04 200109  Ambulator Paraclinic cval F 4427 din 05.05.2022</t>
  </si>
  <si>
    <t>47594 Total</t>
  </si>
  <si>
    <t>Cap 6605 04 04 200109  Ambulator Paraclinic cval F 4827 din 05.05.2022</t>
  </si>
  <si>
    <t>Cap 6605 04 04 200109  Ambulator Paraclinic cval F 4828 din 05.05.2022</t>
  </si>
  <si>
    <t>47595 Total</t>
  </si>
  <si>
    <t>INSTITUTUL ONCOLOGIC</t>
  </si>
  <si>
    <t>Cap 6605 04 04 200109  Ambulator Paraclinic cval F 858 din 05.05.2022</t>
  </si>
  <si>
    <t>47596 Total</t>
  </si>
  <si>
    <t>Cap 6605 04 04 200109  Ambulator Paraclinic cval F 37 din 05.05.2022</t>
  </si>
  <si>
    <t>Cap 6605 04 04 200109  Ambulator Paraclinic cval F 36 din 05.05.2022</t>
  </si>
  <si>
    <t>Cap 6605 04 04 200109  Ambulator Paraclinic cval F 38 din 05.05.2022</t>
  </si>
  <si>
    <t>47597 Total</t>
  </si>
  <si>
    <t>Cap 6605 04 04 200109  Ambulator Paraclinic cval F 4394 din 05.05.2022</t>
  </si>
  <si>
    <t>Cap 6605 04 04 200109  Ambulator Paraclinic cval F 4395 din 05.05.2022</t>
  </si>
  <si>
    <t>47598 Total</t>
  </si>
  <si>
    <t>Cap 6605 04 04 200109  Ambulator Paraclinic cval F 726 din 05.05.2022</t>
  </si>
  <si>
    <t>Cap 6605 04 04 200109  Ambulator Paraclinic cval F 728 din 05.05.2022</t>
  </si>
  <si>
    <t>Cap 6605 04 04 200109  Ambulator Paraclinic cval F 727 din 05.05.2022</t>
  </si>
  <si>
    <t>Cap 6605 04 04 200109  Ambulator Paraclinic cval F 729 din 05.05.2022</t>
  </si>
  <si>
    <t>47599 Total</t>
  </si>
  <si>
    <t>RIVMED</t>
  </si>
  <si>
    <t>RO05TREZ2165069XXX014369</t>
  </si>
  <si>
    <t>Cap 6605 04 04 200109  Ambulator Paraclinic cval F 406133 din 05.05.2022</t>
  </si>
  <si>
    <t>Cap 6605 04 04 200109  Ambulator Paraclinic cval F 406134 din 05.05.2022</t>
  </si>
  <si>
    <t>47600 Total</t>
  </si>
  <si>
    <t>Cap 6605 04 04 200109  Ambulator Paraclinic cval F 701878 din 05.05.2022</t>
  </si>
  <si>
    <t>Cap 6605 04 04 200109  Ambulator Paraclinic cval F 701879 din 05.05.2022</t>
  </si>
  <si>
    <t>47601 Total</t>
  </si>
  <si>
    <t>Cap 6605 04 04 200109  Ambulator Paraclinic cval F 9076803 din 05.05.2022</t>
  </si>
  <si>
    <t>Cap 6605 04 04 200109  Ambulator Paraclinic cval F 9076801 din 05.05.2022</t>
  </si>
  <si>
    <t>Cap 6605 04 04 200109  Ambulator Paraclinic cval F 9076804 din 05.05.2022</t>
  </si>
  <si>
    <t>Cap 6605 04 04 200109  Ambulator Paraclinic cval F 9076802 din 05.05.2022</t>
  </si>
  <si>
    <t>47602 Total</t>
  </si>
  <si>
    <t>Cap 6605 04 04 200109  Ambulator Paraclinic cval F 116259 din 05.05.2022</t>
  </si>
  <si>
    <t>Cap 6605 04 04 200109  Ambulator Paraclinic cval F 116260 din 05.05.2022</t>
  </si>
  <si>
    <t>47603 Total</t>
  </si>
  <si>
    <t>Cap 6605 04 04 200109  Ambulator Paraclinic cval F 116258 din 05.05.2022</t>
  </si>
  <si>
    <t>47604 Total</t>
  </si>
  <si>
    <t>Cap 6605 04 04 200109  Ambulator Paraclinic cval F 11276 din 05.05.2022</t>
  </si>
  <si>
    <t>47605 Total</t>
  </si>
  <si>
    <t>Cap 6605 04 04 200109  Ambulator Paraclinic cval F 6005667 din 05.05.2022</t>
  </si>
  <si>
    <t>Cap 6605 04 04 200109  Ambulator Paraclinic cval F 6005665 din 05.05.2022</t>
  </si>
  <si>
    <t>47606 Total</t>
  </si>
  <si>
    <t>Cap 6605 04 04 200109  Ambulator Paraclinic cval F 2008915 din 05.05.2022</t>
  </si>
  <si>
    <t>Cap 6605 04 04 200109  Ambulator Paraclinic cval F 2008918 din 05.05.2022</t>
  </si>
  <si>
    <t>47607 Total</t>
  </si>
  <si>
    <t>Cap 6605 04 04 200109  Ambulator Paraclinic cval F 2568 din 05.05.2022</t>
  </si>
  <si>
    <t>Cap 6605 04 04 200109  Ambulator Paraclinic cval F 2570 din 05.05.2022</t>
  </si>
  <si>
    <t>Cap 6605 04 04 200109  Ambulator Paraclinic cval F 2569 din 05.05.2022</t>
  </si>
  <si>
    <t>Cap 6605 04 04 200109  Ambulator Paraclinic cval F 2571 din 05.05.2022</t>
  </si>
  <si>
    <t>47608 Total</t>
  </si>
  <si>
    <t>Cap 6605 04 04 200109  Ambulator Paraclinic cval F 2507820 din 05.05.2022</t>
  </si>
  <si>
    <t>Cap 6605 04 04 200109  Ambulator Paraclinic cval F 2507821 din 05.05.2022</t>
  </si>
  <si>
    <t>47609 Total</t>
  </si>
  <si>
    <t>47610 Total</t>
  </si>
  <si>
    <t>SC SALVOSAN CIOBANCA SRL</t>
  </si>
  <si>
    <t>RO50TREZ5615069XXX000705</t>
  </si>
  <si>
    <t>Cap 6605 04 04 200109  Ambulator Paraclinic cval F 88138 din 05.05.2022</t>
  </si>
  <si>
    <t>Cap 6605 04 04 200109  Ambulator Paraclinic cval F 88137 din 05.05.2022</t>
  </si>
  <si>
    <t>47611 Total</t>
  </si>
  <si>
    <t>Cap 6605 04 04 200109  Ambulator Paraclinic cval F 120 din 05.05.2022</t>
  </si>
  <si>
    <t>Cap 6605 04 04 200109  Ambulator Paraclinic cval F 121 din 05.05.2022</t>
  </si>
  <si>
    <t>Cap 6605 04 04 200109  Ambulator Paraclinic cval F 123 din 05.05.2022</t>
  </si>
  <si>
    <t>47612 Total</t>
  </si>
  <si>
    <t>Cap 6605 04 04 200109  Ambulator Paraclinic cval F 122 din 05.05.2022</t>
  </si>
  <si>
    <t>47613 Total</t>
  </si>
  <si>
    <t>SPITALUL CLINIC JUD  DE URG CLUJ-NAPOCA</t>
  </si>
  <si>
    <t>Cap 6605 04 04 200109  Ambulator Paraclinic cval F 22946 din 05.05.2022</t>
  </si>
  <si>
    <t>Cap 6605 04 04 200109  Ambulator Paraclinic cval F 22945 din 05.05.2022</t>
  </si>
  <si>
    <t>47614 Total</t>
  </si>
  <si>
    <t>CJ07</t>
  </si>
  <si>
    <t>Cap 6605 04 04 200109  Ambulator Paraclinic cval F 2428 din 05.05.2022</t>
  </si>
  <si>
    <t>Cap 6605 04 04 200109  Ambulator Paraclinic cval F 2429 din 05.05.2022</t>
  </si>
  <si>
    <t>47615 Total</t>
  </si>
  <si>
    <t>Cap 6605 04 04 200109  Ambulator Paraclinic cval F 59 din 05.05.2022</t>
  </si>
  <si>
    <t>Cap 6605 04 04 200109  Ambulator Paraclinic cval F 60 din 05.05.2022</t>
  </si>
  <si>
    <t>47616 Total</t>
  </si>
  <si>
    <t>Cap 6605 04 04 200109  Ambulator Paraclinic cval F 2248 din 05.05.2022</t>
  </si>
  <si>
    <t>Cap 6605 04 04 200109  Ambulator Paraclinic cval F 2250 din 05.05.2022</t>
  </si>
  <si>
    <t>Cap 6605 04 04 200109  Ambulator Paraclinic cval F 2247 din 05.05.2022</t>
  </si>
  <si>
    <t>Cap 6605 04 04 200109  Ambulator Paraclinic cval F 2249 din 05.05.2022</t>
  </si>
  <si>
    <t>47617 Total</t>
  </si>
  <si>
    <t>SPITALULU ORASENESC HUEDIN</t>
  </si>
  <si>
    <t>RO98TREZ22121F332100XXXX</t>
  </si>
  <si>
    <t>Cap 6605 04 04 200109  Ambulator Paraclinic cval F 1300 din 05.5.2022</t>
  </si>
  <si>
    <t>Cap 6605 04 04 200109  Ambulator Paraclinic cval F 1302 din 05.05.2022</t>
  </si>
  <si>
    <t>Cap 6605 04 04 200109  Ambulator Paraclinic cval F 1301 din 05.05.2022</t>
  </si>
  <si>
    <t>47618 Total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</si>
</sst>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_-* #,##0.00\ _l_e_i_-;\-* #,##0.00\ _l_e_i_-;_-* &quot;-&quot;??\ _l_e_i_-;_-@_-"/>
    <numFmt numFmtId="181" formatCode="_-* #,##0\ _l_e_i_-;\-* #,##0\ _l_e_i_-;_-* &quot;-&quot;??\ _l_e_i_-;_-@_-"/>
  </numFmts>
  <fonts count="29">
    <font>
      <sz val="10"/>
      <name val="Arial"/>
      <family val="2"/>
    </font>
    <font>
      <sz val="10"/>
      <name val="Calibri"/>
      <family val="2"/>
    </font>
    <font>
      <sz val="9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9"/>
      <color rgb="FFFF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3" borderId="1" applyNumberFormat="0" applyAlignment="0" applyProtection="0"/>
    <xf numFmtId="0" fontId="12" fillId="0" borderId="2" applyNumberFormat="0" applyFill="0" applyAlignment="0" applyProtection="0"/>
    <xf numFmtId="0" fontId="9" fillId="4" borderId="3" applyNumberFormat="0" applyFont="0" applyAlignment="0" applyProtection="0"/>
    <xf numFmtId="0" fontId="21" fillId="0" borderId="0" applyNumberFormat="0" applyFill="0" applyBorder="0" applyAlignment="0" applyProtection="0"/>
    <xf numFmtId="0" fontId="4" fillId="0" borderId="0">
      <alignment/>
      <protection/>
    </xf>
    <xf numFmtId="0" fontId="10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23" fillId="7" borderId="5" applyNumberFormat="0" applyAlignment="0" applyProtection="0"/>
    <xf numFmtId="0" fontId="10" fillId="6" borderId="0" applyNumberFormat="0" applyBorder="0" applyAlignment="0" applyProtection="0"/>
    <xf numFmtId="0" fontId="19" fillId="8" borderId="0" applyNumberFormat="0" applyBorder="0" applyAlignment="0" applyProtection="0"/>
    <xf numFmtId="0" fontId="15" fillId="6" borderId="6" applyNumberFormat="0" applyAlignment="0" applyProtection="0"/>
    <xf numFmtId="0" fontId="9" fillId="9" borderId="0" applyNumberFormat="0" applyBorder="0" applyAlignment="0" applyProtection="0"/>
    <xf numFmtId="0" fontId="25" fillId="6" borderId="5" applyNumberFormat="0" applyAlignment="0" applyProtection="0"/>
    <xf numFmtId="0" fontId="27" fillId="0" borderId="7" applyNumberFormat="0" applyFill="0" applyAlignment="0" applyProtection="0"/>
    <xf numFmtId="0" fontId="26" fillId="0" borderId="8" applyNumberFormat="0" applyFill="0" applyAlignment="0" applyProtection="0"/>
    <xf numFmtId="0" fontId="22" fillId="10" borderId="0" applyNumberFormat="0" applyBorder="0" applyAlignment="0" applyProtection="0"/>
    <xf numFmtId="0" fontId="14" fillId="5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16" borderId="0" applyNumberFormat="0" applyBorder="0" applyAlignment="0" applyProtection="0"/>
    <xf numFmtId="0" fontId="9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9" fillId="5" borderId="0" applyNumberFormat="0" applyBorder="0" applyAlignment="0" applyProtection="0"/>
    <xf numFmtId="0" fontId="10" fillId="17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80" fontId="0" fillId="0" borderId="0" xfId="16" applyNumberFormat="1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wrapText="1"/>
    </xf>
    <xf numFmtId="180" fontId="3" fillId="0" borderId="9" xfId="16" applyNumberFormat="1" applyFont="1" applyBorder="1" applyAlignment="1">
      <alignment wrapText="1"/>
    </xf>
    <xf numFmtId="1" fontId="3" fillId="0" borderId="9" xfId="0" applyNumberFormat="1" applyFont="1" applyFill="1" applyBorder="1" applyAlignment="1">
      <alignment horizontal="center" wrapText="1"/>
    </xf>
    <xf numFmtId="181" fontId="3" fillId="0" borderId="9" xfId="16" applyNumberFormat="1" applyFont="1" applyBorder="1" applyAlignment="1">
      <alignment horizontal="center" wrapText="1"/>
    </xf>
    <xf numFmtId="0" fontId="2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2" fillId="0" borderId="9" xfId="25" applyFont="1" applyFill="1" applyBorder="1" applyAlignment="1">
      <alignment wrapText="1"/>
      <protection/>
    </xf>
    <xf numFmtId="176" fontId="0" fillId="0" borderId="9" xfId="16" applyFont="1" applyFill="1" applyBorder="1" applyAlignment="1">
      <alignment horizontal="left" wrapText="1"/>
    </xf>
    <xf numFmtId="0" fontId="0" fillId="0" borderId="9" xfId="0" applyFill="1" applyBorder="1" applyAlignment="1">
      <alignment horizontal="right"/>
    </xf>
    <xf numFmtId="0" fontId="2" fillId="0" borderId="9" xfId="25" applyFont="1" applyFill="1" applyBorder="1" applyAlignment="1">
      <alignment horizontal="right" wrapText="1"/>
      <protection/>
    </xf>
    <xf numFmtId="0" fontId="0" fillId="0" borderId="9" xfId="25" applyFont="1" applyFill="1" applyBorder="1" applyAlignment="1">
      <alignment wrapText="1"/>
      <protection/>
    </xf>
    <xf numFmtId="176" fontId="0" fillId="0" borderId="9" xfId="16" applyFont="1" applyFill="1" applyBorder="1" applyAlignment="1">
      <alignment horizontal="left"/>
    </xf>
    <xf numFmtId="0" fontId="0" fillId="0" borderId="9" xfId="25" applyFont="1" applyFill="1" applyBorder="1" applyAlignment="1">
      <alignment vertical="top" wrapText="1"/>
      <protection/>
    </xf>
    <xf numFmtId="0" fontId="4" fillId="0" borderId="9" xfId="25" applyFont="1" applyFill="1" applyBorder="1" applyAlignment="1">
      <alignment horizontal="right" wrapText="1"/>
      <protection/>
    </xf>
    <xf numFmtId="0" fontId="4" fillId="0" borderId="9" xfId="25" applyFont="1" applyFill="1" applyBorder="1" applyAlignment="1">
      <alignment wrapText="1"/>
      <protection/>
    </xf>
    <xf numFmtId="176" fontId="0" fillId="0" borderId="9" xfId="16" applyFont="1" applyFill="1" applyBorder="1" applyAlignment="1" applyProtection="1">
      <alignment horizontal="left" wrapText="1"/>
      <protection/>
    </xf>
    <xf numFmtId="0" fontId="4" fillId="0" borderId="9" xfId="25" applyFont="1" applyFill="1" applyBorder="1" applyAlignment="1">
      <alignment vertical="top" wrapText="1"/>
      <protection/>
    </xf>
    <xf numFmtId="2" fontId="0" fillId="0" borderId="9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25" applyFont="1" applyFill="1" applyBorder="1" applyAlignment="1">
      <alignment horizontal="right" wrapText="1"/>
      <protection/>
    </xf>
    <xf numFmtId="0" fontId="5" fillId="0" borderId="9" xfId="25" applyFont="1" applyFill="1" applyBorder="1" applyAlignment="1">
      <alignment wrapText="1"/>
      <protection/>
    </xf>
    <xf numFmtId="0" fontId="5" fillId="0" borderId="9" xfId="25" applyFont="1" applyFill="1" applyBorder="1" applyAlignment="1">
      <alignment horizontal="right" wrapText="1"/>
      <protection/>
    </xf>
    <xf numFmtId="0" fontId="0" fillId="0" borderId="9" xfId="0" applyFont="1" applyFill="1" applyBorder="1" applyAlignment="1">
      <alignment horizontal="right"/>
    </xf>
    <xf numFmtId="58" fontId="2" fillId="0" borderId="9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176" fontId="0" fillId="0" borderId="0" xfId="16" applyFont="1" applyFill="1" applyAlignment="1">
      <alignment/>
    </xf>
    <xf numFmtId="176" fontId="0" fillId="0" borderId="0" xfId="16" applyFont="1" applyAlignment="1">
      <alignment/>
    </xf>
    <xf numFmtId="49" fontId="0" fillId="0" borderId="0" xfId="0" applyNumberFormat="1" applyFont="1" applyFill="1" applyAlignment="1">
      <alignment horizontal="left"/>
    </xf>
    <xf numFmtId="176" fontId="0" fillId="0" borderId="0" xfId="16" applyFont="1" applyFill="1" applyAlignment="1">
      <alignment/>
    </xf>
    <xf numFmtId="0" fontId="3" fillId="0" borderId="0" xfId="0" applyFont="1" applyFill="1" applyAlignment="1">
      <alignment horizontal="left" vertical="center"/>
    </xf>
    <xf numFmtId="49" fontId="3" fillId="0" borderId="9" xfId="0" applyNumberFormat="1" applyFont="1" applyFill="1" applyBorder="1" applyAlignment="1">
      <alignment horizontal="left" wrapText="1"/>
    </xf>
    <xf numFmtId="176" fontId="3" fillId="0" borderId="9" xfId="16" applyFont="1" applyFill="1" applyBorder="1" applyAlignment="1">
      <alignment wrapText="1"/>
    </xf>
    <xf numFmtId="176" fontId="3" fillId="0" borderId="9" xfId="16" applyFont="1" applyBorder="1" applyAlignment="1">
      <alignment wrapText="1"/>
    </xf>
    <xf numFmtId="176" fontId="3" fillId="0" borderId="9" xfId="16" applyFont="1" applyFill="1" applyBorder="1" applyAlignment="1">
      <alignment horizontal="center" wrapText="1"/>
    </xf>
    <xf numFmtId="176" fontId="3" fillId="0" borderId="9" xfId="16" applyFont="1" applyBorder="1" applyAlignment="1">
      <alignment horizontal="center" wrapText="1"/>
    </xf>
    <xf numFmtId="0" fontId="2" fillId="0" borderId="9" xfId="25" applyFont="1" applyFill="1" applyBorder="1" applyAlignment="1">
      <alignment horizontal="left" wrapText="1"/>
      <protection/>
    </xf>
    <xf numFmtId="0" fontId="0" fillId="0" borderId="9" xfId="0" applyBorder="1" applyAlignment="1">
      <alignment/>
    </xf>
    <xf numFmtId="180" fontId="0" fillId="0" borderId="9" xfId="16" applyNumberFormat="1" applyFont="1" applyFill="1" applyBorder="1" applyAlignment="1">
      <alignment horizontal="left" wrapText="1"/>
    </xf>
    <xf numFmtId="180" fontId="0" fillId="0" borderId="9" xfId="16" applyNumberFormat="1" applyFont="1" applyFill="1" applyBorder="1" applyAlignment="1">
      <alignment horizontal="justify" wrapText="1"/>
    </xf>
    <xf numFmtId="0" fontId="28" fillId="0" borderId="9" xfId="25" applyFont="1" applyFill="1" applyBorder="1" applyAlignment="1">
      <alignment wrapText="1"/>
      <protection/>
    </xf>
    <xf numFmtId="176" fontId="3" fillId="0" borderId="9" xfId="16" applyFont="1" applyFill="1" applyBorder="1" applyAlignment="1">
      <alignment horizontal="left" wrapText="1"/>
    </xf>
    <xf numFmtId="0" fontId="4" fillId="0" borderId="9" xfId="25" applyFont="1" applyFill="1" applyBorder="1" applyAlignment="1">
      <alignment horizontal="left" wrapText="1"/>
      <protection/>
    </xf>
    <xf numFmtId="180" fontId="0" fillId="0" borderId="9" xfId="16" applyNumberFormat="1" applyFont="1" applyFill="1" applyBorder="1" applyAlignment="1" applyProtection="1">
      <alignment horizontal="justify" wrapText="1"/>
      <protection/>
    </xf>
    <xf numFmtId="176" fontId="3" fillId="0" borderId="9" xfId="16" applyFont="1" applyFill="1" applyBorder="1" applyAlignment="1" applyProtection="1">
      <alignment horizontal="left" wrapText="1"/>
      <protection/>
    </xf>
    <xf numFmtId="180" fontId="0" fillId="0" borderId="9" xfId="16" applyNumberFormat="1" applyFont="1" applyFill="1" applyBorder="1" applyAlignment="1">
      <alignment horizontal="justify"/>
    </xf>
    <xf numFmtId="176" fontId="3" fillId="0" borderId="9" xfId="16" applyFont="1" applyFill="1" applyBorder="1" applyAlignment="1">
      <alignment horizontal="left"/>
    </xf>
    <xf numFmtId="180" fontId="0" fillId="0" borderId="9" xfId="16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" fontId="0" fillId="0" borderId="9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left"/>
    </xf>
    <xf numFmtId="0" fontId="0" fillId="0" borderId="9" xfId="0" applyFill="1" applyBorder="1" applyAlignment="1">
      <alignment/>
    </xf>
    <xf numFmtId="58" fontId="0" fillId="0" borderId="9" xfId="0" applyNumberFormat="1" applyBorder="1" applyAlignment="1">
      <alignment/>
    </xf>
    <xf numFmtId="58" fontId="7" fillId="0" borderId="9" xfId="0" applyNumberFormat="1" applyFont="1" applyFill="1" applyBorder="1" applyAlignment="1">
      <alignment/>
    </xf>
    <xf numFmtId="176" fontId="4" fillId="0" borderId="9" xfId="16" applyFont="1" applyFill="1" applyBorder="1" applyAlignment="1" applyProtection="1">
      <alignment horizontal="right" wrapText="1"/>
      <protection/>
    </xf>
    <xf numFmtId="0" fontId="3" fillId="0" borderId="0" xfId="0" applyFont="1" applyFill="1" applyAlignment="1">
      <alignment/>
    </xf>
    <xf numFmtId="176" fontId="3" fillId="0" borderId="0" xfId="16" applyFont="1" applyAlignment="1">
      <alignment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176" fontId="8" fillId="0" borderId="0" xfId="16" applyFont="1" applyFill="1" applyBorder="1" applyAlignment="1">
      <alignment/>
    </xf>
    <xf numFmtId="176" fontId="3" fillId="0" borderId="0" xfId="16" applyFont="1" applyFill="1" applyBorder="1" applyAlignment="1">
      <alignment/>
    </xf>
    <xf numFmtId="49" fontId="3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/>
    </xf>
    <xf numFmtId="176" fontId="4" fillId="0" borderId="9" xfId="16" applyFont="1" applyFill="1" applyBorder="1" applyAlignment="1" applyProtection="1">
      <alignment horizontal="center" wrapText="1"/>
      <protection/>
    </xf>
    <xf numFmtId="58" fontId="2" fillId="0" borderId="9" xfId="0" applyNumberFormat="1" applyFont="1" applyBorder="1" applyAlignment="1">
      <alignment/>
    </xf>
    <xf numFmtId="176" fontId="2" fillId="0" borderId="0" xfId="16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Normal_Sheet1" xfId="25"/>
    <cellStyle name="60% - Accent4" xfId="26"/>
    <cellStyle name="Followed Hyperlink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Input" xfId="36"/>
    <cellStyle name="60% - Accent3" xfId="37"/>
    <cellStyle name="Good" xfId="38"/>
    <cellStyle name="Output" xfId="39"/>
    <cellStyle name="20% - Accent1" xfId="40"/>
    <cellStyle name="Calculation" xfId="41"/>
    <cellStyle name="Linked Cell" xfId="42"/>
    <cellStyle name="Total" xfId="43"/>
    <cellStyle name="Bad" xfId="44"/>
    <cellStyle name="Neutral" xfId="45"/>
    <cellStyle name="Accent1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view="pageBreakPreview" zoomScaleSheetLayoutView="100" workbookViewId="0" topLeftCell="A55">
      <selection activeCell="M85" sqref="M85"/>
    </sheetView>
  </sheetViews>
  <sheetFormatPr defaultColWidth="9.140625" defaultRowHeight="12.75" outlineLevelRow="2"/>
  <cols>
    <col min="1" max="1" width="5.7109375" style="0" customWidth="1"/>
    <col min="2" max="2" width="44.00390625" style="0" customWidth="1"/>
    <col min="3" max="3" width="9.57421875" style="0" customWidth="1"/>
    <col min="4" max="4" width="27.140625" style="0" customWidth="1"/>
    <col min="5" max="5" width="5.421875" style="43" customWidth="1"/>
    <col min="6" max="6" width="52.8515625" style="0" customWidth="1"/>
    <col min="7" max="7" width="14.7109375" style="44" customWidth="1"/>
    <col min="8" max="8" width="17.8515625" style="45" customWidth="1"/>
    <col min="9" max="9" width="11.00390625" style="0" bestFit="1" customWidth="1"/>
    <col min="10" max="10" width="11.7109375" style="0" bestFit="1" customWidth="1"/>
    <col min="13" max="13" width="12.8515625" style="0" bestFit="1" customWidth="1"/>
    <col min="256" max="256" width="9.28125" style="0" bestFit="1" customWidth="1"/>
  </cols>
  <sheetData>
    <row r="1" spans="1:8" s="1" customFormat="1" ht="12.75">
      <c r="A1" s="3" t="s">
        <v>0</v>
      </c>
      <c r="B1" s="4"/>
      <c r="E1" s="46"/>
      <c r="G1" s="47"/>
      <c r="H1" s="45"/>
    </row>
    <row r="2" spans="1:8" s="1" customFormat="1" ht="12.75">
      <c r="A2" s="3" t="s">
        <v>1</v>
      </c>
      <c r="B2" s="4"/>
      <c r="E2" s="46"/>
      <c r="G2" s="47"/>
      <c r="H2" s="45"/>
    </row>
    <row r="3" spans="1:8" s="1" customFormat="1" ht="12.75">
      <c r="A3" s="3" t="s">
        <v>2</v>
      </c>
      <c r="B3" s="4"/>
      <c r="E3" s="46"/>
      <c r="G3" s="47"/>
      <c r="H3" s="45"/>
    </row>
    <row r="4" spans="1:8" s="1" customFormat="1" ht="12.75">
      <c r="A4" s="3" t="s">
        <v>3</v>
      </c>
      <c r="B4" s="4"/>
      <c r="E4" s="46"/>
      <c r="G4" s="47"/>
      <c r="H4" s="45"/>
    </row>
    <row r="5" spans="1:8" s="1" customFormat="1" ht="12.75">
      <c r="A5" s="3"/>
      <c r="B5" s="4"/>
      <c r="E5" s="46"/>
      <c r="G5" s="47"/>
      <c r="H5" s="45"/>
    </row>
    <row r="6" spans="1:8" s="1" customFormat="1" ht="12.75">
      <c r="A6" s="8"/>
      <c r="B6" s="4"/>
      <c r="E6" s="46"/>
      <c r="G6" s="47"/>
      <c r="H6" s="45"/>
    </row>
    <row r="7" spans="1:8" s="1" customFormat="1" ht="12.75">
      <c r="A7" s="3"/>
      <c r="B7" s="9" t="s">
        <v>4</v>
      </c>
      <c r="E7" s="46"/>
      <c r="G7" s="47"/>
      <c r="H7" s="45"/>
    </row>
    <row r="8" spans="1:8" s="1" customFormat="1" ht="12.75">
      <c r="A8" s="3"/>
      <c r="B8" s="48"/>
      <c r="E8" s="46"/>
      <c r="G8" s="47"/>
      <c r="H8" s="45"/>
    </row>
    <row r="9" spans="1:8" s="1" customFormat="1" ht="12.75">
      <c r="A9" s="4" t="s">
        <v>5</v>
      </c>
      <c r="E9" s="46"/>
      <c r="G9" s="47"/>
      <c r="H9" s="45"/>
    </row>
    <row r="10" spans="1:8" s="1" customFormat="1" ht="12.75">
      <c r="A10" s="4" t="s">
        <v>6</v>
      </c>
      <c r="E10" s="46"/>
      <c r="G10" s="47"/>
      <c r="H10" s="45"/>
    </row>
    <row r="11" spans="1:8" s="1" customFormat="1" ht="12.75">
      <c r="A11" s="4"/>
      <c r="E11" s="46"/>
      <c r="G11" s="47"/>
      <c r="H11" s="45"/>
    </row>
    <row r="12" spans="1:10" s="1" customFormat="1" ht="57.75" customHeight="1">
      <c r="A12" s="10" t="s">
        <v>7</v>
      </c>
      <c r="B12" s="10" t="s">
        <v>8</v>
      </c>
      <c r="C12" s="10" t="s">
        <v>9</v>
      </c>
      <c r="D12" s="10" t="s">
        <v>10</v>
      </c>
      <c r="E12" s="49" t="s">
        <v>11</v>
      </c>
      <c r="F12" s="12" t="s">
        <v>12</v>
      </c>
      <c r="G12" s="50" t="s">
        <v>13</v>
      </c>
      <c r="H12" s="51" t="s">
        <v>14</v>
      </c>
      <c r="I12" s="10" t="s">
        <v>15</v>
      </c>
      <c r="J12" s="10" t="s">
        <v>16</v>
      </c>
    </row>
    <row r="13" spans="1:10" s="1" customFormat="1" ht="12.75" outlineLevel="2">
      <c r="A13" s="10">
        <v>1</v>
      </c>
      <c r="B13" s="10">
        <v>2</v>
      </c>
      <c r="C13" s="10">
        <v>3</v>
      </c>
      <c r="D13" s="10">
        <v>4</v>
      </c>
      <c r="E13" s="11">
        <v>5</v>
      </c>
      <c r="F13" s="12">
        <v>6</v>
      </c>
      <c r="G13" s="52">
        <v>7</v>
      </c>
      <c r="H13" s="53">
        <v>8</v>
      </c>
      <c r="I13" s="10">
        <v>9</v>
      </c>
      <c r="J13" s="10">
        <v>10</v>
      </c>
    </row>
    <row r="14" spans="1:10" s="2" customFormat="1" ht="15" customHeight="1" outlineLevel="2">
      <c r="A14" s="17">
        <v>1</v>
      </c>
      <c r="B14" s="18" t="s">
        <v>17</v>
      </c>
      <c r="C14" s="19">
        <v>23666661</v>
      </c>
      <c r="D14" s="18" t="s">
        <v>18</v>
      </c>
      <c r="E14" s="54">
        <v>392</v>
      </c>
      <c r="F14" s="55" t="s">
        <v>19</v>
      </c>
      <c r="G14" s="56">
        <v>1400</v>
      </c>
      <c r="H14" s="56">
        <v>1400</v>
      </c>
      <c r="I14" s="72"/>
      <c r="J14" s="55"/>
    </row>
    <row r="15" spans="1:10" s="2" customFormat="1" ht="15" customHeight="1" outlineLevel="2">
      <c r="A15" s="17">
        <v>2</v>
      </c>
      <c r="B15" s="18" t="s">
        <v>17</v>
      </c>
      <c r="C15" s="19">
        <v>23666661</v>
      </c>
      <c r="D15" s="18" t="s">
        <v>18</v>
      </c>
      <c r="E15" s="54">
        <v>392</v>
      </c>
      <c r="F15" s="55" t="s">
        <v>20</v>
      </c>
      <c r="G15" s="57">
        <v>122345</v>
      </c>
      <c r="H15" s="57">
        <v>122345</v>
      </c>
      <c r="I15" s="72"/>
      <c r="J15" s="55"/>
    </row>
    <row r="16" spans="1:10" s="2" customFormat="1" ht="15" customHeight="1" outlineLevel="1">
      <c r="A16" s="17"/>
      <c r="B16" s="18"/>
      <c r="C16" s="19"/>
      <c r="D16" s="18"/>
      <c r="E16" s="54"/>
      <c r="F16" s="58"/>
      <c r="G16" s="39" t="s">
        <v>21</v>
      </c>
      <c r="H16" s="59">
        <f>SUM(H14:H15)</f>
        <v>123745</v>
      </c>
      <c r="I16" s="73" t="s">
        <v>22</v>
      </c>
      <c r="J16" s="39"/>
    </row>
    <row r="17" spans="1:10" s="2" customFormat="1" ht="15" customHeight="1" outlineLevel="2">
      <c r="A17" s="17">
        <v>3</v>
      </c>
      <c r="B17" s="19" t="s">
        <v>23</v>
      </c>
      <c r="C17" s="22">
        <v>26599613</v>
      </c>
      <c r="D17" s="19" t="s">
        <v>24</v>
      </c>
      <c r="E17" s="54">
        <v>175</v>
      </c>
      <c r="F17" s="55" t="s">
        <v>25</v>
      </c>
      <c r="G17" s="56">
        <v>87246</v>
      </c>
      <c r="H17" s="56">
        <v>87246</v>
      </c>
      <c r="I17" s="72"/>
      <c r="J17" s="55"/>
    </row>
    <row r="18" spans="1:10" s="2" customFormat="1" ht="15" customHeight="1" outlineLevel="1">
      <c r="A18" s="17"/>
      <c r="B18" s="19"/>
      <c r="C18" s="22"/>
      <c r="D18" s="19"/>
      <c r="E18" s="54"/>
      <c r="F18" s="58"/>
      <c r="G18" s="39" t="s">
        <v>21</v>
      </c>
      <c r="H18" s="59">
        <f>SUM(H17:H17)</f>
        <v>87246</v>
      </c>
      <c r="I18" s="73" t="s">
        <v>22</v>
      </c>
      <c r="J18" s="39"/>
    </row>
    <row r="19" spans="1:10" s="2" customFormat="1" ht="15" customHeight="1" outlineLevel="2">
      <c r="A19" s="17">
        <v>5</v>
      </c>
      <c r="B19" s="26" t="s">
        <v>26</v>
      </c>
      <c r="C19" s="27">
        <v>4617719</v>
      </c>
      <c r="D19" s="28" t="s">
        <v>27</v>
      </c>
      <c r="E19" s="60" t="s">
        <v>28</v>
      </c>
      <c r="F19" s="55" t="s">
        <v>29</v>
      </c>
      <c r="G19" s="61">
        <v>37853</v>
      </c>
      <c r="H19" s="61">
        <v>37853</v>
      </c>
      <c r="I19" s="72"/>
      <c r="J19" s="55"/>
    </row>
    <row r="20" spans="1:10" s="2" customFormat="1" ht="15" customHeight="1" outlineLevel="1">
      <c r="A20" s="17"/>
      <c r="B20" s="30"/>
      <c r="C20" s="27"/>
      <c r="D20" s="28"/>
      <c r="E20" s="54"/>
      <c r="F20" s="58"/>
      <c r="G20" s="39" t="s">
        <v>21</v>
      </c>
      <c r="H20" s="62">
        <f>SUM(H19:H19)</f>
        <v>37853</v>
      </c>
      <c r="I20" s="73" t="s">
        <v>22</v>
      </c>
      <c r="J20" s="39"/>
    </row>
    <row r="21" spans="1:10" s="2" customFormat="1" ht="15.75" customHeight="1" outlineLevel="2">
      <c r="A21" s="17">
        <v>7</v>
      </c>
      <c r="B21" s="31" t="s">
        <v>30</v>
      </c>
      <c r="C21" s="19">
        <v>4547125</v>
      </c>
      <c r="D21" s="19" t="s">
        <v>27</v>
      </c>
      <c r="E21" s="54">
        <v>258</v>
      </c>
      <c r="F21" s="55" t="s">
        <v>31</v>
      </c>
      <c r="G21" s="63">
        <v>63312</v>
      </c>
      <c r="H21" s="63">
        <v>63312</v>
      </c>
      <c r="I21" s="72"/>
      <c r="J21" s="19"/>
    </row>
    <row r="22" spans="1:10" s="2" customFormat="1" ht="15.75" customHeight="1" outlineLevel="1">
      <c r="A22" s="17"/>
      <c r="B22" s="31"/>
      <c r="C22" s="19"/>
      <c r="D22" s="19"/>
      <c r="E22" s="54"/>
      <c r="F22" s="58"/>
      <c r="G22" s="39" t="s">
        <v>21</v>
      </c>
      <c r="H22" s="64">
        <f>H21</f>
        <v>63312</v>
      </c>
      <c r="I22" s="73" t="s">
        <v>22</v>
      </c>
      <c r="J22" s="39"/>
    </row>
    <row r="23" spans="1:10" s="2" customFormat="1" ht="15" customHeight="1" outlineLevel="2">
      <c r="A23" s="17">
        <v>8</v>
      </c>
      <c r="B23" s="19" t="s">
        <v>32</v>
      </c>
      <c r="C23" s="18">
        <v>2880513</v>
      </c>
      <c r="D23" s="18" t="s">
        <v>33</v>
      </c>
      <c r="E23" s="54">
        <v>112</v>
      </c>
      <c r="F23" s="55" t="s">
        <v>34</v>
      </c>
      <c r="G23" s="56">
        <v>59221</v>
      </c>
      <c r="H23" s="56">
        <v>59221</v>
      </c>
      <c r="I23" s="72"/>
      <c r="J23" s="19"/>
    </row>
    <row r="24" spans="1:10" s="2" customFormat="1" ht="15" customHeight="1" outlineLevel="2">
      <c r="A24" s="17">
        <v>9</v>
      </c>
      <c r="B24" s="19" t="s">
        <v>32</v>
      </c>
      <c r="C24" s="18">
        <v>2880513</v>
      </c>
      <c r="D24" s="18" t="s">
        <v>33</v>
      </c>
      <c r="E24" s="54">
        <v>112</v>
      </c>
      <c r="F24" s="55" t="s">
        <v>35</v>
      </c>
      <c r="G24" s="63">
        <v>1810.89</v>
      </c>
      <c r="H24" s="63">
        <v>1810.89</v>
      </c>
      <c r="I24" s="72"/>
      <c r="J24" s="19"/>
    </row>
    <row r="25" spans="1:10" s="2" customFormat="1" ht="15" customHeight="1" outlineLevel="1">
      <c r="A25" s="17"/>
      <c r="B25" s="19"/>
      <c r="C25" s="18"/>
      <c r="D25" s="18"/>
      <c r="E25" s="54"/>
      <c r="F25" s="58"/>
      <c r="G25" s="39" t="s">
        <v>21</v>
      </c>
      <c r="H25" s="59">
        <f>SUM(H23:H24)</f>
        <v>61031.89</v>
      </c>
      <c r="I25" s="73" t="s">
        <v>22</v>
      </c>
      <c r="J25" s="39"/>
    </row>
    <row r="26" spans="1:10" s="2" customFormat="1" ht="15" customHeight="1" outlineLevel="2">
      <c r="A26" s="17">
        <v>11</v>
      </c>
      <c r="B26" s="32" t="s">
        <v>36</v>
      </c>
      <c r="C26" s="18">
        <v>17656582</v>
      </c>
      <c r="D26" s="18" t="s">
        <v>37</v>
      </c>
      <c r="E26" s="54">
        <v>140</v>
      </c>
      <c r="F26" s="55" t="s">
        <v>38</v>
      </c>
      <c r="G26" s="63">
        <v>5632.69</v>
      </c>
      <c r="H26" s="63">
        <v>5632.69</v>
      </c>
      <c r="I26" s="72"/>
      <c r="J26" s="19"/>
    </row>
    <row r="27" spans="1:10" s="2" customFormat="1" ht="15" customHeight="1" outlineLevel="1">
      <c r="A27" s="17"/>
      <c r="B27" s="32"/>
      <c r="C27" s="18"/>
      <c r="D27" s="18"/>
      <c r="E27" s="54"/>
      <c r="F27" s="58"/>
      <c r="G27" s="39" t="s">
        <v>21</v>
      </c>
      <c r="H27" s="64">
        <f>H26</f>
        <v>5632.69</v>
      </c>
      <c r="I27" s="73" t="s">
        <v>22</v>
      </c>
      <c r="J27" s="39"/>
    </row>
    <row r="28" spans="1:10" s="2" customFormat="1" ht="15" customHeight="1" outlineLevel="2">
      <c r="A28" s="17">
        <v>12</v>
      </c>
      <c r="B28" s="33" t="s">
        <v>39</v>
      </c>
      <c r="C28" s="19">
        <v>8422035</v>
      </c>
      <c r="D28" s="19" t="s">
        <v>40</v>
      </c>
      <c r="E28" s="54">
        <v>111</v>
      </c>
      <c r="F28" s="55" t="s">
        <v>41</v>
      </c>
      <c r="G28" s="65">
        <v>83.06</v>
      </c>
      <c r="H28" s="65">
        <v>83.06</v>
      </c>
      <c r="I28" s="72"/>
      <c r="J28" s="19"/>
    </row>
    <row r="29" spans="1:10" s="2" customFormat="1" ht="15" customHeight="1" outlineLevel="2">
      <c r="A29" s="17">
        <v>13</v>
      </c>
      <c r="B29" s="33" t="s">
        <v>39</v>
      </c>
      <c r="C29" s="19">
        <v>8422035</v>
      </c>
      <c r="D29" s="19" t="s">
        <v>40</v>
      </c>
      <c r="E29" s="54">
        <v>111</v>
      </c>
      <c r="F29" s="55" t="s">
        <v>42</v>
      </c>
      <c r="G29" s="63">
        <v>452.78</v>
      </c>
      <c r="H29" s="63">
        <v>452.78</v>
      </c>
      <c r="I29" s="72"/>
      <c r="J29" s="19"/>
    </row>
    <row r="30" spans="1:10" s="2" customFormat="1" ht="15" customHeight="1" outlineLevel="2">
      <c r="A30" s="17">
        <v>14</v>
      </c>
      <c r="B30" s="33" t="s">
        <v>39</v>
      </c>
      <c r="C30" s="19">
        <v>8422035</v>
      </c>
      <c r="D30" s="19" t="s">
        <v>40</v>
      </c>
      <c r="E30" s="54">
        <v>111</v>
      </c>
      <c r="F30" s="55" t="s">
        <v>43</v>
      </c>
      <c r="G30" s="57">
        <v>23660.38</v>
      </c>
      <c r="H30" s="57">
        <v>23660.38</v>
      </c>
      <c r="I30" s="72"/>
      <c r="J30" s="19"/>
    </row>
    <row r="31" spans="1:10" s="2" customFormat="1" ht="15" customHeight="1" outlineLevel="2">
      <c r="A31" s="17">
        <v>14</v>
      </c>
      <c r="B31" s="33" t="s">
        <v>39</v>
      </c>
      <c r="C31" s="19">
        <v>8422035</v>
      </c>
      <c r="D31" s="19" t="s">
        <v>40</v>
      </c>
      <c r="E31" s="54">
        <v>111</v>
      </c>
      <c r="F31" s="55" t="s">
        <v>44</v>
      </c>
      <c r="G31" s="57">
        <v>86764.13</v>
      </c>
      <c r="H31" s="57">
        <v>86764.13</v>
      </c>
      <c r="I31" s="72"/>
      <c r="J31" s="19"/>
    </row>
    <row r="32" spans="1:256" s="2" customFormat="1" ht="15" customHeight="1" outlineLevel="1">
      <c r="A32" s="17"/>
      <c r="B32" s="33"/>
      <c r="C32" s="19"/>
      <c r="D32" s="19"/>
      <c r="E32" s="54"/>
      <c r="F32" s="58"/>
      <c r="G32" s="39" t="s">
        <v>21</v>
      </c>
      <c r="H32" s="59">
        <f>SUM(H28:H31)</f>
        <v>110960.35</v>
      </c>
      <c r="I32" s="73" t="s">
        <v>22</v>
      </c>
      <c r="J32" s="39"/>
      <c r="IV32" s="2">
        <f>SUM(A32:IU32)</f>
        <v>110960.35</v>
      </c>
    </row>
    <row r="33" spans="1:10" s="2" customFormat="1" ht="15" customHeight="1" outlineLevel="2">
      <c r="A33" s="17">
        <v>19</v>
      </c>
      <c r="B33" s="18" t="s">
        <v>45</v>
      </c>
      <c r="C33" s="37">
        <v>16285931</v>
      </c>
      <c r="D33" s="19" t="s">
        <v>46</v>
      </c>
      <c r="E33" s="54">
        <v>113</v>
      </c>
      <c r="F33" s="55" t="s">
        <v>47</v>
      </c>
      <c r="G33" s="21">
        <v>12018.59</v>
      </c>
      <c r="H33" s="21">
        <v>12018.59</v>
      </c>
      <c r="I33" s="72"/>
      <c r="J33" s="19"/>
    </row>
    <row r="34" spans="1:10" s="2" customFormat="1" ht="15" customHeight="1" outlineLevel="2">
      <c r="A34" s="17"/>
      <c r="B34" s="18"/>
      <c r="C34" s="37"/>
      <c r="D34" s="19"/>
      <c r="E34" s="54"/>
      <c r="F34" s="55"/>
      <c r="G34" s="39" t="s">
        <v>21</v>
      </c>
      <c r="H34" s="59">
        <f>SUM(H33:H33)</f>
        <v>12018.59</v>
      </c>
      <c r="I34" s="73" t="s">
        <v>22</v>
      </c>
      <c r="J34" s="19"/>
    </row>
    <row r="35" spans="1:10" s="2" customFormat="1" ht="15" customHeight="1" outlineLevel="2">
      <c r="A35" s="17">
        <v>15</v>
      </c>
      <c r="B35" s="19" t="s">
        <v>48</v>
      </c>
      <c r="C35" s="22">
        <v>11963146</v>
      </c>
      <c r="D35" s="19" t="s">
        <v>49</v>
      </c>
      <c r="E35" s="54">
        <v>227</v>
      </c>
      <c r="F35" s="55" t="s">
        <v>50</v>
      </c>
      <c r="G35" s="65">
        <v>11780.25</v>
      </c>
      <c r="H35" s="65">
        <v>11780.25</v>
      </c>
      <c r="I35" s="72"/>
      <c r="J35" s="19"/>
    </row>
    <row r="36" spans="1:10" s="2" customFormat="1" ht="15" customHeight="1" outlineLevel="1">
      <c r="A36" s="17"/>
      <c r="B36" s="19"/>
      <c r="C36" s="22"/>
      <c r="D36" s="19"/>
      <c r="E36" s="54"/>
      <c r="F36" s="58"/>
      <c r="G36" s="39" t="s">
        <v>21</v>
      </c>
      <c r="H36" s="64">
        <f>SUM(H35:H35)</f>
        <v>11780.25</v>
      </c>
      <c r="I36" s="73" t="s">
        <v>22</v>
      </c>
      <c r="J36" s="39"/>
    </row>
    <row r="37" spans="1:10" s="2" customFormat="1" ht="15" customHeight="1" outlineLevel="2">
      <c r="A37" s="17">
        <v>16</v>
      </c>
      <c r="B37" s="33" t="s">
        <v>51</v>
      </c>
      <c r="C37" s="22">
        <v>9205492</v>
      </c>
      <c r="D37" s="33" t="s">
        <v>52</v>
      </c>
      <c r="E37" s="54">
        <v>114</v>
      </c>
      <c r="F37" s="55" t="s">
        <v>53</v>
      </c>
      <c r="G37" s="56">
        <v>975</v>
      </c>
      <c r="H37" s="56">
        <v>975</v>
      </c>
      <c r="I37" s="72"/>
      <c r="J37" s="19"/>
    </row>
    <row r="38" spans="1:10" s="2" customFormat="1" ht="15" customHeight="1" outlineLevel="2">
      <c r="A38" s="17">
        <v>17</v>
      </c>
      <c r="B38" s="33" t="s">
        <v>51</v>
      </c>
      <c r="C38" s="22">
        <v>9205492</v>
      </c>
      <c r="D38" s="33" t="s">
        <v>52</v>
      </c>
      <c r="E38" s="54">
        <v>114</v>
      </c>
      <c r="F38" s="55" t="s">
        <v>54</v>
      </c>
      <c r="G38" s="56">
        <v>709782</v>
      </c>
      <c r="H38" s="56">
        <v>709782</v>
      </c>
      <c r="I38" s="72"/>
      <c r="J38" s="19"/>
    </row>
    <row r="39" spans="1:10" s="2" customFormat="1" ht="15" customHeight="1" outlineLevel="2">
      <c r="A39" s="17">
        <v>18</v>
      </c>
      <c r="B39" s="33" t="s">
        <v>51</v>
      </c>
      <c r="C39" s="22">
        <v>9205492</v>
      </c>
      <c r="D39" s="19" t="s">
        <v>52</v>
      </c>
      <c r="E39" s="54">
        <v>114</v>
      </c>
      <c r="F39" s="55" t="s">
        <v>55</v>
      </c>
      <c r="G39" s="57">
        <v>8324.4</v>
      </c>
      <c r="H39" s="57">
        <v>8324.4</v>
      </c>
      <c r="I39" s="72"/>
      <c r="J39" s="19"/>
    </row>
    <row r="40" spans="1:10" s="2" customFormat="1" ht="15" customHeight="1" outlineLevel="2">
      <c r="A40" s="17">
        <v>18</v>
      </c>
      <c r="B40" s="33" t="s">
        <v>51</v>
      </c>
      <c r="C40" s="22">
        <v>9205492</v>
      </c>
      <c r="D40" s="19" t="s">
        <v>52</v>
      </c>
      <c r="E40" s="54">
        <v>114</v>
      </c>
      <c r="F40" s="55" t="s">
        <v>56</v>
      </c>
      <c r="G40" s="57">
        <v>273.28</v>
      </c>
      <c r="H40" s="57">
        <v>273.28</v>
      </c>
      <c r="I40" s="72"/>
      <c r="J40" s="19"/>
    </row>
    <row r="41" spans="1:10" s="2" customFormat="1" ht="15" customHeight="1" outlineLevel="1">
      <c r="A41" s="17"/>
      <c r="B41" s="33"/>
      <c r="C41" s="22"/>
      <c r="D41" s="19"/>
      <c r="E41" s="54"/>
      <c r="F41" s="58"/>
      <c r="G41" s="39" t="s">
        <v>21</v>
      </c>
      <c r="H41" s="59">
        <f>SUM(H37:H40)</f>
        <v>719354.68</v>
      </c>
      <c r="I41" s="73" t="s">
        <v>22</v>
      </c>
      <c r="J41" s="39"/>
    </row>
    <row r="42" spans="1:10" s="2" customFormat="1" ht="15" customHeight="1" outlineLevel="2">
      <c r="A42" s="17">
        <v>23</v>
      </c>
      <c r="B42" s="66" t="s">
        <v>57</v>
      </c>
      <c r="C42" s="67" t="s">
        <v>58</v>
      </c>
      <c r="D42" s="68" t="s">
        <v>59</v>
      </c>
      <c r="E42" s="60" t="s">
        <v>60</v>
      </c>
      <c r="F42" s="55" t="s">
        <v>61</v>
      </c>
      <c r="G42" s="69">
        <v>141.21</v>
      </c>
      <c r="H42" s="69">
        <v>141.21</v>
      </c>
      <c r="I42" s="72"/>
      <c r="J42" s="19"/>
    </row>
    <row r="43" spans="1:10" s="2" customFormat="1" ht="15" customHeight="1" outlineLevel="2">
      <c r="A43" s="17">
        <v>23</v>
      </c>
      <c r="B43" s="66" t="s">
        <v>57</v>
      </c>
      <c r="C43" s="67" t="s">
        <v>58</v>
      </c>
      <c r="D43" s="68" t="s">
        <v>59</v>
      </c>
      <c r="E43" s="60" t="s">
        <v>60</v>
      </c>
      <c r="F43" s="55" t="s">
        <v>62</v>
      </c>
      <c r="G43" s="69">
        <v>3139.6</v>
      </c>
      <c r="H43" s="69">
        <v>3139.6</v>
      </c>
      <c r="I43" s="72"/>
      <c r="J43" s="19"/>
    </row>
    <row r="44" spans="1:10" s="2" customFormat="1" ht="15" customHeight="1" outlineLevel="1">
      <c r="A44" s="17"/>
      <c r="B44" s="19"/>
      <c r="C44" s="37"/>
      <c r="D44" s="19"/>
      <c r="E44" s="54"/>
      <c r="F44" s="58"/>
      <c r="G44" s="39" t="s">
        <v>21</v>
      </c>
      <c r="H44" s="59">
        <f>SUM(H42:H43)</f>
        <v>3280.81</v>
      </c>
      <c r="I44" s="73" t="s">
        <v>22</v>
      </c>
      <c r="J44" s="39"/>
    </row>
    <row r="45" spans="1:10" s="2" customFormat="1" ht="15" customHeight="1" outlineLevel="2">
      <c r="A45" s="17">
        <v>20</v>
      </c>
      <c r="B45" s="19" t="s">
        <v>63</v>
      </c>
      <c r="C45" s="22">
        <v>16082325</v>
      </c>
      <c r="D45" s="19" t="s">
        <v>64</v>
      </c>
      <c r="E45" s="54">
        <v>303</v>
      </c>
      <c r="F45" s="55" t="s">
        <v>65</v>
      </c>
      <c r="G45" s="57">
        <v>34906</v>
      </c>
      <c r="H45" s="57">
        <v>34906</v>
      </c>
      <c r="I45" s="72"/>
      <c r="J45" s="19"/>
    </row>
    <row r="46" spans="1:10" s="2" customFormat="1" ht="15" customHeight="1" outlineLevel="1">
      <c r="A46" s="17"/>
      <c r="B46" s="19"/>
      <c r="C46" s="22"/>
      <c r="D46" s="19"/>
      <c r="E46" s="54"/>
      <c r="F46" s="58"/>
      <c r="G46" s="39" t="s">
        <v>21</v>
      </c>
      <c r="H46" s="59">
        <f>SUM(H45:H45)</f>
        <v>34906</v>
      </c>
      <c r="I46" s="73" t="s">
        <v>22</v>
      </c>
      <c r="J46" s="39"/>
    </row>
    <row r="47" spans="1:10" s="2" customFormat="1" ht="15" customHeight="1" outlineLevel="2">
      <c r="A47" s="17">
        <v>23</v>
      </c>
      <c r="B47" s="19" t="s">
        <v>66</v>
      </c>
      <c r="C47" s="22">
        <v>6479639</v>
      </c>
      <c r="D47" s="19" t="s">
        <v>67</v>
      </c>
      <c r="E47" s="54">
        <v>55</v>
      </c>
      <c r="F47" s="55" t="s">
        <v>68</v>
      </c>
      <c r="G47" s="65">
        <v>30963.63</v>
      </c>
      <c r="H47" s="65">
        <v>30963.63</v>
      </c>
      <c r="I47" s="72"/>
      <c r="J47" s="19"/>
    </row>
    <row r="48" spans="1:10" s="2" customFormat="1" ht="15" customHeight="1" outlineLevel="1">
      <c r="A48" s="17"/>
      <c r="B48" s="19"/>
      <c r="C48" s="37"/>
      <c r="D48" s="19"/>
      <c r="E48" s="54"/>
      <c r="F48" s="58"/>
      <c r="G48" s="39" t="s">
        <v>21</v>
      </c>
      <c r="H48" s="59">
        <f>SUM(H47:H47)</f>
        <v>30963.63</v>
      </c>
      <c r="I48" s="73" t="s">
        <v>22</v>
      </c>
      <c r="J48" s="39"/>
    </row>
    <row r="49" spans="1:10" s="2" customFormat="1" ht="15" customHeight="1" outlineLevel="2">
      <c r="A49" s="17">
        <v>24</v>
      </c>
      <c r="B49" s="19" t="s">
        <v>69</v>
      </c>
      <c r="C49" s="18">
        <v>15448720</v>
      </c>
      <c r="D49" s="18" t="s">
        <v>70</v>
      </c>
      <c r="E49" s="54">
        <v>62</v>
      </c>
      <c r="F49" s="55" t="s">
        <v>71</v>
      </c>
      <c r="G49" s="63">
        <v>7222.43</v>
      </c>
      <c r="H49" s="63">
        <v>7222.43</v>
      </c>
      <c r="I49" s="72"/>
      <c r="J49" s="19"/>
    </row>
    <row r="50" spans="1:10" s="2" customFormat="1" ht="15" customHeight="1" outlineLevel="1">
      <c r="A50" s="17"/>
      <c r="B50" s="19"/>
      <c r="C50" s="18"/>
      <c r="D50" s="18"/>
      <c r="E50" s="54"/>
      <c r="F50" s="58"/>
      <c r="G50" s="39" t="s">
        <v>21</v>
      </c>
      <c r="H50" s="64">
        <f>H49</f>
        <v>7222.43</v>
      </c>
      <c r="I50" s="73" t="s">
        <v>22</v>
      </c>
      <c r="J50" s="39"/>
    </row>
    <row r="51" spans="1:10" s="2" customFormat="1" ht="15" customHeight="1" outlineLevel="2">
      <c r="A51" s="17">
        <v>25</v>
      </c>
      <c r="B51" s="19" t="s">
        <v>72</v>
      </c>
      <c r="C51" s="19">
        <v>5919324</v>
      </c>
      <c r="D51" s="19" t="s">
        <v>73</v>
      </c>
      <c r="E51" s="54">
        <v>229</v>
      </c>
      <c r="F51" s="55" t="s">
        <v>74</v>
      </c>
      <c r="G51" s="56">
        <v>8188.72</v>
      </c>
      <c r="H51" s="56">
        <v>8188.72</v>
      </c>
      <c r="I51" s="72"/>
      <c r="J51" s="19"/>
    </row>
    <row r="52" spans="1:10" s="2" customFormat="1" ht="15" customHeight="1" outlineLevel="2">
      <c r="A52" s="17">
        <v>26</v>
      </c>
      <c r="B52" s="19" t="s">
        <v>72</v>
      </c>
      <c r="C52" s="19">
        <v>5919324</v>
      </c>
      <c r="D52" s="19" t="s">
        <v>73</v>
      </c>
      <c r="E52" s="54">
        <v>229</v>
      </c>
      <c r="F52" s="55" t="s">
        <v>75</v>
      </c>
      <c r="G52" s="63">
        <v>244</v>
      </c>
      <c r="H52" s="63">
        <v>244</v>
      </c>
      <c r="I52" s="72"/>
      <c r="J52" s="19"/>
    </row>
    <row r="53" spans="1:10" s="2" customFormat="1" ht="15" customHeight="1" outlineLevel="2">
      <c r="A53" s="17">
        <v>26</v>
      </c>
      <c r="B53" s="19" t="s">
        <v>72</v>
      </c>
      <c r="C53" s="19">
        <v>5919324</v>
      </c>
      <c r="D53" s="19" t="s">
        <v>73</v>
      </c>
      <c r="E53" s="54">
        <v>229</v>
      </c>
      <c r="F53" s="55" t="s">
        <v>76</v>
      </c>
      <c r="G53" s="57">
        <v>36979</v>
      </c>
      <c r="H53" s="57">
        <v>36979</v>
      </c>
      <c r="I53" s="72"/>
      <c r="J53" s="19"/>
    </row>
    <row r="54" spans="1:10" s="2" customFormat="1" ht="15" customHeight="1" outlineLevel="1">
      <c r="A54" s="17"/>
      <c r="B54" s="19"/>
      <c r="C54" s="19"/>
      <c r="D54" s="19"/>
      <c r="E54" s="54"/>
      <c r="F54" s="58"/>
      <c r="G54" s="39" t="s">
        <v>21</v>
      </c>
      <c r="H54" s="59">
        <f>SUM(H51:H53)</f>
        <v>45411.72</v>
      </c>
      <c r="I54" s="73" t="s">
        <v>22</v>
      </c>
      <c r="J54" s="39"/>
    </row>
    <row r="55" spans="1:10" s="2" customFormat="1" ht="15" customHeight="1" outlineLevel="2">
      <c r="A55" s="17">
        <v>27</v>
      </c>
      <c r="B55" s="19" t="s">
        <v>77</v>
      </c>
      <c r="C55" s="19">
        <v>16927632</v>
      </c>
      <c r="D55" s="19" t="s">
        <v>78</v>
      </c>
      <c r="E55" s="54">
        <v>219</v>
      </c>
      <c r="F55" s="55" t="s">
        <v>79</v>
      </c>
      <c r="G55" s="63">
        <v>26777.54</v>
      </c>
      <c r="H55" s="63">
        <v>26777.54</v>
      </c>
      <c r="I55" s="72"/>
      <c r="J55" s="19"/>
    </row>
    <row r="56" spans="1:10" s="2" customFormat="1" ht="15" customHeight="1" outlineLevel="1">
      <c r="A56" s="17"/>
      <c r="B56" s="19"/>
      <c r="C56" s="19"/>
      <c r="D56" s="19"/>
      <c r="E56" s="54"/>
      <c r="F56" s="58"/>
      <c r="G56" s="39" t="s">
        <v>21</v>
      </c>
      <c r="H56" s="64">
        <f>SUM(H55:H55)</f>
        <v>26777.54</v>
      </c>
      <c r="I56" s="73" t="s">
        <v>22</v>
      </c>
      <c r="J56" s="39"/>
    </row>
    <row r="57" spans="1:10" s="2" customFormat="1" ht="15" customHeight="1" outlineLevel="2">
      <c r="A57" s="17">
        <v>28</v>
      </c>
      <c r="B57" s="33" t="s">
        <v>80</v>
      </c>
      <c r="C57" s="19">
        <v>15190728</v>
      </c>
      <c r="D57" s="19" t="s">
        <v>81</v>
      </c>
      <c r="E57" s="54">
        <v>347</v>
      </c>
      <c r="F57" s="55" t="s">
        <v>82</v>
      </c>
      <c r="G57" s="57">
        <v>779968</v>
      </c>
      <c r="H57" s="57">
        <v>779968</v>
      </c>
      <c r="I57" s="72"/>
      <c r="J57" s="19"/>
    </row>
    <row r="58" spans="1:10" s="2" customFormat="1" ht="15" customHeight="1" outlineLevel="1">
      <c r="A58" s="17"/>
      <c r="B58" s="33"/>
      <c r="C58" s="19"/>
      <c r="D58" s="19"/>
      <c r="E58" s="54"/>
      <c r="F58" s="58"/>
      <c r="G58" s="39" t="s">
        <v>21</v>
      </c>
      <c r="H58" s="59">
        <f>H57</f>
        <v>779968</v>
      </c>
      <c r="I58" s="73" t="s">
        <v>22</v>
      </c>
      <c r="J58" s="39"/>
    </row>
    <row r="59" spans="1:10" s="2" customFormat="1" ht="15" customHeight="1" outlineLevel="1">
      <c r="A59" s="17">
        <v>31</v>
      </c>
      <c r="B59" s="68" t="s">
        <v>83</v>
      </c>
      <c r="C59" s="70">
        <v>33092124</v>
      </c>
      <c r="D59" s="68" t="s">
        <v>84</v>
      </c>
      <c r="E59" s="60" t="s">
        <v>85</v>
      </c>
      <c r="F59" s="55" t="s">
        <v>86</v>
      </c>
      <c r="G59" s="57">
        <v>5845</v>
      </c>
      <c r="H59" s="57">
        <v>5845</v>
      </c>
      <c r="I59" s="72"/>
      <c r="J59" s="33"/>
    </row>
    <row r="60" spans="1:10" s="2" customFormat="1" ht="15" customHeight="1" outlineLevel="1">
      <c r="A60" s="17"/>
      <c r="B60" s="33"/>
      <c r="C60" s="19"/>
      <c r="D60" s="19"/>
      <c r="E60" s="54"/>
      <c r="F60" s="55"/>
      <c r="G60" s="39" t="s">
        <v>21</v>
      </c>
      <c r="H60" s="59">
        <f>SUM(H59)</f>
        <v>5845</v>
      </c>
      <c r="I60" s="73" t="s">
        <v>22</v>
      </c>
      <c r="J60" s="39"/>
    </row>
    <row r="61" spans="1:10" s="2" customFormat="1" ht="15" customHeight="1" outlineLevel="1">
      <c r="A61" s="17">
        <v>31</v>
      </c>
      <c r="B61" s="33" t="s">
        <v>87</v>
      </c>
      <c r="C61" s="19">
        <v>28832676</v>
      </c>
      <c r="D61" s="19" t="s">
        <v>88</v>
      </c>
      <c r="E61" s="60" t="s">
        <v>89</v>
      </c>
      <c r="F61" s="71" t="s">
        <v>90</v>
      </c>
      <c r="G61" s="57">
        <v>183.16</v>
      </c>
      <c r="H61" s="57">
        <v>183.16</v>
      </c>
      <c r="I61" s="72"/>
      <c r="J61" s="33"/>
    </row>
    <row r="62" spans="1:10" s="2" customFormat="1" ht="15" customHeight="1" outlineLevel="1">
      <c r="A62" s="17"/>
      <c r="B62" s="33"/>
      <c r="C62" s="19"/>
      <c r="D62" s="19"/>
      <c r="E62" s="54"/>
      <c r="F62" s="55"/>
      <c r="G62" s="39" t="s">
        <v>21</v>
      </c>
      <c r="H62" s="59">
        <f>SUM(H61:H61)</f>
        <v>183.16</v>
      </c>
      <c r="I62" s="73" t="s">
        <v>22</v>
      </c>
      <c r="J62" s="39"/>
    </row>
    <row r="63" spans="1:10" s="2" customFormat="1" ht="15" customHeight="1" outlineLevel="1">
      <c r="A63" s="17">
        <v>32</v>
      </c>
      <c r="B63" s="33" t="s">
        <v>91</v>
      </c>
      <c r="C63" s="23">
        <v>24454900</v>
      </c>
      <c r="D63" s="20" t="s">
        <v>92</v>
      </c>
      <c r="E63" s="60" t="s">
        <v>93</v>
      </c>
      <c r="F63" s="55" t="s">
        <v>94</v>
      </c>
      <c r="G63" s="63">
        <v>467</v>
      </c>
      <c r="H63" s="63">
        <v>467</v>
      </c>
      <c r="I63" s="72"/>
      <c r="J63" s="33"/>
    </row>
    <row r="64" spans="1:10" s="2" customFormat="1" ht="15" customHeight="1" outlineLevel="1">
      <c r="A64" s="17"/>
      <c r="B64" s="33"/>
      <c r="C64" s="19"/>
      <c r="D64" s="19"/>
      <c r="E64" s="54"/>
      <c r="F64" s="58"/>
      <c r="G64" s="39" t="s">
        <v>21</v>
      </c>
      <c r="H64" s="59">
        <f>H63</f>
        <v>467</v>
      </c>
      <c r="I64" s="73" t="s">
        <v>22</v>
      </c>
      <c r="J64" s="39"/>
    </row>
    <row r="65" spans="1:10" s="2" customFormat="1" ht="15" customHeight="1" outlineLevel="2">
      <c r="A65" s="17">
        <v>33</v>
      </c>
      <c r="B65" s="33" t="s">
        <v>95</v>
      </c>
      <c r="C65" s="19">
        <v>4485715</v>
      </c>
      <c r="D65" s="33" t="s">
        <v>96</v>
      </c>
      <c r="E65" s="54">
        <v>263</v>
      </c>
      <c r="F65" s="55" t="s">
        <v>97</v>
      </c>
      <c r="G65" s="56">
        <v>7324.86</v>
      </c>
      <c r="H65" s="56">
        <v>7324.86</v>
      </c>
      <c r="I65" s="72"/>
      <c r="J65" s="19"/>
    </row>
    <row r="66" spans="1:10" s="2" customFormat="1" ht="15" customHeight="1" outlineLevel="2">
      <c r="A66" s="17">
        <v>34</v>
      </c>
      <c r="B66" s="19" t="s">
        <v>95</v>
      </c>
      <c r="C66" s="19">
        <v>4485715</v>
      </c>
      <c r="D66" s="19" t="s">
        <v>96</v>
      </c>
      <c r="E66" s="54">
        <v>263</v>
      </c>
      <c r="F66" s="55" t="s">
        <v>98</v>
      </c>
      <c r="G66" s="63">
        <v>2651.23</v>
      </c>
      <c r="H66" s="63">
        <v>2651.23</v>
      </c>
      <c r="I66" s="72"/>
      <c r="J66" s="19"/>
    </row>
    <row r="67" spans="1:10" s="2" customFormat="1" ht="15" customHeight="1" outlineLevel="2">
      <c r="A67" s="17">
        <v>35</v>
      </c>
      <c r="B67" s="19" t="s">
        <v>95</v>
      </c>
      <c r="C67" s="19">
        <v>4485715</v>
      </c>
      <c r="D67" s="19" t="s">
        <v>96</v>
      </c>
      <c r="E67" s="54">
        <v>263</v>
      </c>
      <c r="F67" s="55" t="s">
        <v>99</v>
      </c>
      <c r="G67" s="63">
        <v>860</v>
      </c>
      <c r="H67" s="63">
        <v>860</v>
      </c>
      <c r="I67" s="72"/>
      <c r="J67" s="19"/>
    </row>
    <row r="68" spans="1:10" s="2" customFormat="1" ht="15" customHeight="1" outlineLevel="2">
      <c r="A68" s="17">
        <v>36</v>
      </c>
      <c r="B68" s="33" t="s">
        <v>95</v>
      </c>
      <c r="C68" s="19">
        <v>4485715</v>
      </c>
      <c r="D68" s="33" t="s">
        <v>96</v>
      </c>
      <c r="E68" s="54">
        <v>263</v>
      </c>
      <c r="F68" s="55" t="s">
        <v>100</v>
      </c>
      <c r="G68" s="21">
        <v>29450</v>
      </c>
      <c r="H68" s="21">
        <v>29450</v>
      </c>
      <c r="I68" s="72"/>
      <c r="J68" s="19"/>
    </row>
    <row r="69" spans="1:10" s="2" customFormat="1" ht="15" customHeight="1" outlineLevel="1">
      <c r="A69" s="17"/>
      <c r="B69" s="33"/>
      <c r="C69" s="19"/>
      <c r="D69" s="33"/>
      <c r="E69" s="54"/>
      <c r="F69" s="58"/>
      <c r="G69" s="39" t="s">
        <v>21</v>
      </c>
      <c r="H69" s="59">
        <f>SUM(H65:H68)</f>
        <v>40286.09</v>
      </c>
      <c r="I69" s="73" t="s">
        <v>22</v>
      </c>
      <c r="J69" s="39"/>
    </row>
    <row r="70" spans="1:10" s="2" customFormat="1" ht="15" customHeight="1" outlineLevel="2">
      <c r="A70" s="17">
        <v>38</v>
      </c>
      <c r="B70" s="31" t="s">
        <v>101</v>
      </c>
      <c r="C70" s="40">
        <v>4547117</v>
      </c>
      <c r="D70" s="19" t="s">
        <v>96</v>
      </c>
      <c r="E70" s="54">
        <v>259</v>
      </c>
      <c r="F70" s="55" t="s">
        <v>102</v>
      </c>
      <c r="G70" s="63">
        <v>1829.95</v>
      </c>
      <c r="H70" s="63">
        <v>1829.95</v>
      </c>
      <c r="I70" s="72"/>
      <c r="J70" s="19"/>
    </row>
    <row r="71" spans="1:10" s="2" customFormat="1" ht="15" customHeight="1" outlineLevel="1">
      <c r="A71" s="17"/>
      <c r="B71" s="31"/>
      <c r="C71" s="40"/>
      <c r="D71" s="19"/>
      <c r="E71" s="54"/>
      <c r="F71" s="58"/>
      <c r="G71" s="39" t="s">
        <v>21</v>
      </c>
      <c r="H71" s="64">
        <f>SUM(H70:H70)</f>
        <v>1829.95</v>
      </c>
      <c r="I71" s="73" t="s">
        <v>22</v>
      </c>
      <c r="J71" s="39"/>
    </row>
    <row r="72" spans="1:10" s="2" customFormat="1" ht="15" customHeight="1" outlineLevel="2">
      <c r="A72" s="17">
        <v>40</v>
      </c>
      <c r="B72" s="31" t="s">
        <v>103</v>
      </c>
      <c r="C72" s="19">
        <v>4305997</v>
      </c>
      <c r="D72" s="19" t="s">
        <v>104</v>
      </c>
      <c r="E72" s="54">
        <v>265</v>
      </c>
      <c r="F72" s="55" t="s">
        <v>105</v>
      </c>
      <c r="G72" s="63">
        <v>1718.26</v>
      </c>
      <c r="H72" s="63">
        <v>1718.26</v>
      </c>
      <c r="I72" s="72"/>
      <c r="J72" s="19"/>
    </row>
    <row r="73" spans="1:10" s="2" customFormat="1" ht="15" customHeight="1" outlineLevel="1">
      <c r="A73" s="17"/>
      <c r="B73" s="31"/>
      <c r="C73" s="19"/>
      <c r="D73" s="19"/>
      <c r="E73" s="54"/>
      <c r="F73" s="58"/>
      <c r="G73" s="39" t="s">
        <v>21</v>
      </c>
      <c r="H73" s="64">
        <f>SUM(H72:H72)</f>
        <v>1718.26</v>
      </c>
      <c r="I73" s="73" t="s">
        <v>22</v>
      </c>
      <c r="J73" s="39"/>
    </row>
    <row r="74" spans="1:10" s="2" customFormat="1" ht="15" customHeight="1" outlineLevel="2">
      <c r="A74" s="17">
        <v>43</v>
      </c>
      <c r="B74" s="33" t="s">
        <v>106</v>
      </c>
      <c r="C74" s="19">
        <v>4287971</v>
      </c>
      <c r="D74" s="33" t="s">
        <v>107</v>
      </c>
      <c r="E74" s="54">
        <v>267</v>
      </c>
      <c r="F74" s="55" t="s">
        <v>108</v>
      </c>
      <c r="G74" s="56">
        <v>9006</v>
      </c>
      <c r="H74" s="56">
        <v>9006</v>
      </c>
      <c r="I74" s="72"/>
      <c r="J74" s="19"/>
    </row>
    <row r="75" spans="1:10" s="2" customFormat="1" ht="15" customHeight="1" outlineLevel="2">
      <c r="A75" s="17">
        <v>44</v>
      </c>
      <c r="B75" s="33" t="s">
        <v>106</v>
      </c>
      <c r="C75" s="19">
        <v>4287971</v>
      </c>
      <c r="D75" s="33" t="s">
        <v>107</v>
      </c>
      <c r="E75" s="54">
        <v>267</v>
      </c>
      <c r="F75" s="55" t="s">
        <v>109</v>
      </c>
      <c r="G75" s="57">
        <v>175</v>
      </c>
      <c r="H75" s="57">
        <v>175</v>
      </c>
      <c r="I75" s="72"/>
      <c r="J75" s="19"/>
    </row>
    <row r="76" spans="1:10" s="2" customFormat="1" ht="15" customHeight="1" outlineLevel="1">
      <c r="A76" s="17"/>
      <c r="B76" s="33"/>
      <c r="C76" s="19"/>
      <c r="D76" s="33"/>
      <c r="E76" s="54"/>
      <c r="F76" s="58"/>
      <c r="G76" s="39" t="s">
        <v>21</v>
      </c>
      <c r="H76" s="59">
        <f>SUM(H74:H75)</f>
        <v>9181</v>
      </c>
      <c r="I76" s="73" t="s">
        <v>22</v>
      </c>
      <c r="J76" s="39"/>
    </row>
    <row r="77" spans="1:10" ht="25.5">
      <c r="A77" s="55">
        <v>73</v>
      </c>
      <c r="B77" s="28" t="s">
        <v>110</v>
      </c>
      <c r="C77" s="27">
        <v>4288268</v>
      </c>
      <c r="D77" s="28" t="s">
        <v>107</v>
      </c>
      <c r="E77" s="28" t="s">
        <v>111</v>
      </c>
      <c r="F77" s="20" t="s">
        <v>112</v>
      </c>
      <c r="G77" s="74">
        <v>391</v>
      </c>
      <c r="H77" s="74">
        <v>391</v>
      </c>
      <c r="I77" s="84"/>
      <c r="J77" s="85"/>
    </row>
    <row r="78" spans="1:10" ht="25.5">
      <c r="A78" s="55">
        <v>73</v>
      </c>
      <c r="B78" s="28" t="s">
        <v>110</v>
      </c>
      <c r="C78" s="27">
        <v>4288268</v>
      </c>
      <c r="D78" s="28" t="s">
        <v>107</v>
      </c>
      <c r="E78" s="28" t="s">
        <v>111</v>
      </c>
      <c r="F78" s="20" t="s">
        <v>113</v>
      </c>
      <c r="G78" s="74">
        <v>446</v>
      </c>
      <c r="H78" s="74">
        <v>446</v>
      </c>
      <c r="I78" s="84"/>
      <c r="J78" s="85"/>
    </row>
    <row r="79" spans="1:10" ht="12.75">
      <c r="A79" s="55"/>
      <c r="B79" s="28"/>
      <c r="C79" s="27"/>
      <c r="D79" s="28"/>
      <c r="E79" s="28"/>
      <c r="F79" s="20"/>
      <c r="G79" s="39" t="s">
        <v>21</v>
      </c>
      <c r="H79" s="64">
        <f>SUM(H77:H78)</f>
        <v>837</v>
      </c>
      <c r="I79" s="73" t="s">
        <v>22</v>
      </c>
      <c r="J79" s="85"/>
    </row>
    <row r="80" spans="1:10" ht="25.5">
      <c r="A80" s="55">
        <v>6</v>
      </c>
      <c r="B80" s="28" t="s">
        <v>114</v>
      </c>
      <c r="C80" s="27">
        <v>4354523</v>
      </c>
      <c r="D80" s="28" t="s">
        <v>27</v>
      </c>
      <c r="E80" s="28" t="s">
        <v>115</v>
      </c>
      <c r="F80" s="20" t="s">
        <v>116</v>
      </c>
      <c r="G80" s="74">
        <v>175</v>
      </c>
      <c r="H80" s="74">
        <v>175</v>
      </c>
      <c r="I80" s="84"/>
      <c r="J80" s="85"/>
    </row>
    <row r="81" spans="1:10" ht="25.5">
      <c r="A81" s="55">
        <v>6</v>
      </c>
      <c r="B81" s="28" t="s">
        <v>114</v>
      </c>
      <c r="C81" s="27">
        <v>4354523</v>
      </c>
      <c r="D81" s="28" t="s">
        <v>27</v>
      </c>
      <c r="E81" s="28" t="s">
        <v>115</v>
      </c>
      <c r="F81" s="20" t="s">
        <v>117</v>
      </c>
      <c r="G81" s="74">
        <v>7849</v>
      </c>
      <c r="H81" s="74">
        <v>7849</v>
      </c>
      <c r="I81" s="84"/>
      <c r="J81" s="85"/>
    </row>
    <row r="82" spans="1:10" ht="12.75">
      <c r="A82" s="55"/>
      <c r="B82" s="28"/>
      <c r="C82" s="27"/>
      <c r="D82" s="28"/>
      <c r="E82" s="28"/>
      <c r="F82" s="20"/>
      <c r="G82" s="39" t="s">
        <v>21</v>
      </c>
      <c r="H82" s="64">
        <f>SUM(H80:H81)</f>
        <v>8024</v>
      </c>
      <c r="I82" s="73" t="s">
        <v>22</v>
      </c>
      <c r="J82" s="85"/>
    </row>
    <row r="83" spans="1:13" s="2" customFormat="1" ht="18" customHeight="1" outlineLevel="1">
      <c r="A83" s="17"/>
      <c r="B83" s="19"/>
      <c r="C83" s="19"/>
      <c r="D83" s="19"/>
      <c r="E83" s="54"/>
      <c r="F83" s="20"/>
      <c r="G83" s="75" t="s">
        <v>118</v>
      </c>
      <c r="H83" s="64">
        <f>H82+H79+H76+H73+H71+H69+H64+H62+H60+H58+H56+H54+H50+H48+H46+H44+H41+H36+H34+H32+H27+H25+H22+H20+H18+H16</f>
        <v>2229836.04</v>
      </c>
      <c r="I83" s="73"/>
      <c r="J83" s="39"/>
      <c r="M83" s="86">
        <f>4822778.8-H83</f>
        <v>2592942.76</v>
      </c>
    </row>
    <row r="84" spans="8:13" ht="12.75" outlineLevel="1">
      <c r="H84" s="76">
        <f>H83-2229836.04</f>
        <v>0</v>
      </c>
      <c r="J84" s="41"/>
      <c r="M84">
        <f>3606733.69</f>
        <v>3606733.69</v>
      </c>
    </row>
    <row r="85" ht="12.75">
      <c r="M85">
        <f>M83*100/M84</f>
        <v>71.89171651872084</v>
      </c>
    </row>
    <row r="86" spans="2:12" s="42" customFormat="1" ht="12.75">
      <c r="B86" s="77" t="s">
        <v>119</v>
      </c>
      <c r="C86" s="78"/>
      <c r="E86" s="79" t="s">
        <v>120</v>
      </c>
      <c r="F86" s="78"/>
      <c r="G86" s="80"/>
      <c r="H86" s="81" t="s">
        <v>121</v>
      </c>
      <c r="K86" s="87"/>
      <c r="L86" s="78"/>
    </row>
    <row r="87" spans="2:12" s="42" customFormat="1" ht="12.75">
      <c r="B87" s="82" t="s">
        <v>122</v>
      </c>
      <c r="C87" s="83"/>
      <c r="E87" s="79" t="s">
        <v>123</v>
      </c>
      <c r="F87" s="78"/>
      <c r="G87" s="80"/>
      <c r="H87" s="81" t="s">
        <v>124</v>
      </c>
      <c r="K87" s="87"/>
      <c r="L87" s="88"/>
    </row>
  </sheetData>
  <sheetProtection/>
  <printOptions/>
  <pageMargins left="0.3" right="0.25" top="0.5" bottom="0.3" header="0.51" footer="0.31"/>
  <pageSetup fitToHeight="0" horizontalDpi="600" verticalDpi="600" orientation="landscape" paperSize="9" scale="65"/>
  <headerFooter scaleWithDoc="0" alignWithMargins="0">
    <oddFooter>&amp;CPage &amp;P</oddFooter>
  </headerFooter>
  <rowBreaks count="2" manualBreakCount="2">
    <brk id="49" max="255" man="1"/>
    <brk id="87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zoomScaleSheetLayoutView="100" workbookViewId="0" topLeftCell="C64">
      <selection activeCell="A103" sqref="A103"/>
    </sheetView>
  </sheetViews>
  <sheetFormatPr defaultColWidth="9.140625" defaultRowHeight="12.75" outlineLevelRow="2"/>
  <cols>
    <col min="1" max="1" width="5.7109375" style="0" customWidth="1"/>
    <col min="2" max="2" width="45.7109375" style="0" customWidth="1"/>
    <col min="4" max="4" width="26.7109375" style="0" customWidth="1"/>
    <col min="5" max="5" width="5.00390625" style="0" customWidth="1"/>
    <col min="6" max="6" width="55.8515625" style="0" customWidth="1"/>
    <col min="7" max="8" width="11.28125" style="0" customWidth="1"/>
    <col min="9" max="9" width="10.140625" style="0" bestFit="1" customWidth="1"/>
    <col min="10" max="10" width="11.7109375" style="0" bestFit="1" customWidth="1"/>
  </cols>
  <sheetData>
    <row r="1" spans="1:8" s="1" customFormat="1" ht="12.75">
      <c r="A1" s="3" t="s">
        <v>0</v>
      </c>
      <c r="B1" s="4"/>
      <c r="E1" s="5"/>
      <c r="G1" s="6"/>
      <c r="H1" s="7"/>
    </row>
    <row r="2" spans="1:8" s="1" customFormat="1" ht="12.75">
      <c r="A2" s="3" t="s">
        <v>1</v>
      </c>
      <c r="B2" s="4"/>
      <c r="E2" s="5"/>
      <c r="G2" s="6"/>
      <c r="H2" s="7"/>
    </row>
    <row r="3" spans="1:8" s="1" customFormat="1" ht="12.75">
      <c r="A3" s="3" t="s">
        <v>2</v>
      </c>
      <c r="B3" s="4"/>
      <c r="E3" s="5"/>
      <c r="G3" s="6"/>
      <c r="H3" s="7"/>
    </row>
    <row r="4" spans="1:8" s="1" customFormat="1" ht="12.75">
      <c r="A4" s="3" t="s">
        <v>3</v>
      </c>
      <c r="B4" s="4"/>
      <c r="E4" s="5"/>
      <c r="G4" s="6"/>
      <c r="H4" s="7"/>
    </row>
    <row r="5" spans="1:8" s="1" customFormat="1" ht="12.75">
      <c r="A5" s="8"/>
      <c r="B5" s="4"/>
      <c r="E5" s="5"/>
      <c r="G5" s="6"/>
      <c r="H5" s="7"/>
    </row>
    <row r="6" spans="1:8" s="1" customFormat="1" ht="12.75">
      <c r="A6" s="3"/>
      <c r="B6" s="9" t="s">
        <v>125</v>
      </c>
      <c r="E6" s="5"/>
      <c r="G6" s="6"/>
      <c r="H6" s="7"/>
    </row>
    <row r="7" spans="5:8" s="1" customFormat="1" ht="12.75">
      <c r="E7" s="5"/>
      <c r="G7" s="6"/>
      <c r="H7" s="7"/>
    </row>
    <row r="8" spans="1:8" s="1" customFormat="1" ht="12.75">
      <c r="A8" s="4" t="s">
        <v>126</v>
      </c>
      <c r="E8" s="5"/>
      <c r="G8" s="6"/>
      <c r="H8" s="7"/>
    </row>
    <row r="9" spans="1:8" s="1" customFormat="1" ht="12.75">
      <c r="A9" s="4" t="s">
        <v>127</v>
      </c>
      <c r="E9" s="5"/>
      <c r="G9" s="6"/>
      <c r="H9" s="7"/>
    </row>
    <row r="10" spans="1:10" s="1" customFormat="1" ht="57.75" customHeight="1">
      <c r="A10" s="10" t="s">
        <v>7</v>
      </c>
      <c r="B10" s="10" t="s">
        <v>8</v>
      </c>
      <c r="C10" s="10" t="s">
        <v>9</v>
      </c>
      <c r="D10" s="10" t="s">
        <v>10</v>
      </c>
      <c r="E10" s="11" t="s">
        <v>11</v>
      </c>
      <c r="F10" s="12" t="s">
        <v>12</v>
      </c>
      <c r="G10" s="13" t="s">
        <v>13</v>
      </c>
      <c r="H10" s="14" t="s">
        <v>14</v>
      </c>
      <c r="I10" s="10" t="s">
        <v>15</v>
      </c>
      <c r="J10" s="10" t="s">
        <v>16</v>
      </c>
    </row>
    <row r="11" spans="1:10" s="1" customFormat="1" ht="12.75" outlineLevel="2">
      <c r="A11" s="10">
        <v>1</v>
      </c>
      <c r="B11" s="10">
        <v>2</v>
      </c>
      <c r="C11" s="10">
        <v>3</v>
      </c>
      <c r="D11" s="10">
        <v>4</v>
      </c>
      <c r="E11" s="11">
        <v>5</v>
      </c>
      <c r="F11" s="12">
        <v>6</v>
      </c>
      <c r="G11" s="15">
        <v>7</v>
      </c>
      <c r="H11" s="16">
        <v>8</v>
      </c>
      <c r="I11" s="10">
        <v>9</v>
      </c>
      <c r="J11" s="10">
        <v>10</v>
      </c>
    </row>
    <row r="12" spans="1:10" s="2" customFormat="1" ht="15" customHeight="1" outlineLevel="2">
      <c r="A12" s="17">
        <v>1</v>
      </c>
      <c r="B12" s="18" t="s">
        <v>17</v>
      </c>
      <c r="C12" s="19">
        <v>23666661</v>
      </c>
      <c r="D12" s="18" t="s">
        <v>18</v>
      </c>
      <c r="E12" s="20">
        <v>392</v>
      </c>
      <c r="F12" s="20" t="s">
        <v>128</v>
      </c>
      <c r="G12" s="21">
        <v>1325</v>
      </c>
      <c r="H12" s="21">
        <v>1325</v>
      </c>
      <c r="I12" s="38">
        <v>44693</v>
      </c>
      <c r="J12" s="19">
        <v>47592</v>
      </c>
    </row>
    <row r="13" spans="1:10" s="2" customFormat="1" ht="15" customHeight="1" outlineLevel="2">
      <c r="A13" s="17">
        <v>2</v>
      </c>
      <c r="B13" s="18" t="s">
        <v>17</v>
      </c>
      <c r="C13" s="19">
        <v>23666661</v>
      </c>
      <c r="D13" s="18" t="s">
        <v>18</v>
      </c>
      <c r="E13" s="20">
        <v>392</v>
      </c>
      <c r="F13" s="20" t="s">
        <v>129</v>
      </c>
      <c r="G13" s="21">
        <v>158987</v>
      </c>
      <c r="H13" s="21">
        <v>158987</v>
      </c>
      <c r="I13" s="38">
        <v>44693</v>
      </c>
      <c r="J13" s="19">
        <v>47592</v>
      </c>
    </row>
    <row r="14" spans="1:10" s="2" customFormat="1" ht="15" customHeight="1" outlineLevel="1">
      <c r="A14" s="17"/>
      <c r="B14" s="18"/>
      <c r="C14" s="19"/>
      <c r="D14" s="18"/>
      <c r="E14" s="20"/>
      <c r="F14" s="20"/>
      <c r="G14" s="21"/>
      <c r="H14" s="21">
        <f>SUBTOTAL(9,H12:H13)</f>
        <v>160312</v>
      </c>
      <c r="I14" s="38"/>
      <c r="J14" s="39" t="s">
        <v>130</v>
      </c>
    </row>
    <row r="15" spans="1:10" s="2" customFormat="1" ht="15" customHeight="1" outlineLevel="2">
      <c r="A15" s="17">
        <v>3</v>
      </c>
      <c r="B15" s="19" t="s">
        <v>23</v>
      </c>
      <c r="C15" s="22">
        <v>26599613</v>
      </c>
      <c r="D15" s="19" t="s">
        <v>24</v>
      </c>
      <c r="E15" s="20">
        <v>175</v>
      </c>
      <c r="F15" s="20" t="s">
        <v>131</v>
      </c>
      <c r="G15" s="21">
        <v>600</v>
      </c>
      <c r="H15" s="21">
        <v>600</v>
      </c>
      <c r="I15" s="38">
        <v>44693</v>
      </c>
      <c r="J15" s="19">
        <v>47593</v>
      </c>
    </row>
    <row r="16" spans="1:10" s="2" customFormat="1" ht="15" customHeight="1" outlineLevel="2">
      <c r="A16" s="17">
        <v>4</v>
      </c>
      <c r="B16" s="19" t="s">
        <v>23</v>
      </c>
      <c r="C16" s="22">
        <v>26599613</v>
      </c>
      <c r="D16" s="19" t="s">
        <v>24</v>
      </c>
      <c r="E16" s="20">
        <v>175</v>
      </c>
      <c r="F16" s="20" t="s">
        <v>132</v>
      </c>
      <c r="G16" s="21">
        <v>89379</v>
      </c>
      <c r="H16" s="21">
        <v>89379</v>
      </c>
      <c r="I16" s="38">
        <v>44693</v>
      </c>
      <c r="J16" s="19">
        <v>47593</v>
      </c>
    </row>
    <row r="17" spans="1:10" s="2" customFormat="1" ht="15" customHeight="1" outlineLevel="1">
      <c r="A17" s="17"/>
      <c r="B17" s="19"/>
      <c r="C17" s="22"/>
      <c r="D17" s="19"/>
      <c r="E17" s="20"/>
      <c r="F17" s="20"/>
      <c r="G17" s="21"/>
      <c r="H17" s="21">
        <f>SUBTOTAL(9,H15:H16)</f>
        <v>89979</v>
      </c>
      <c r="I17" s="38"/>
      <c r="J17" s="39" t="s">
        <v>133</v>
      </c>
    </row>
    <row r="18" spans="1:10" s="2" customFormat="1" ht="15" customHeight="1" outlineLevel="2">
      <c r="A18" s="17">
        <v>5</v>
      </c>
      <c r="B18" s="20" t="s">
        <v>114</v>
      </c>
      <c r="C18" s="23">
        <v>4354523</v>
      </c>
      <c r="D18" s="24" t="s">
        <v>27</v>
      </c>
      <c r="E18" s="20">
        <v>261</v>
      </c>
      <c r="F18" s="20" t="s">
        <v>134</v>
      </c>
      <c r="G18" s="25">
        <v>9244</v>
      </c>
      <c r="H18" s="25">
        <v>9244</v>
      </c>
      <c r="I18" s="38">
        <v>44693</v>
      </c>
      <c r="J18" s="19">
        <v>47594</v>
      </c>
    </row>
    <row r="19" spans="1:10" s="2" customFormat="1" ht="15" customHeight="1" outlineLevel="1">
      <c r="A19" s="17"/>
      <c r="B19" s="20"/>
      <c r="C19" s="23"/>
      <c r="D19" s="24"/>
      <c r="E19" s="20"/>
      <c r="F19" s="20"/>
      <c r="G19" s="25"/>
      <c r="H19" s="25">
        <f>SUBTOTAL(9,H18:H18)</f>
        <v>9244</v>
      </c>
      <c r="I19" s="38"/>
      <c r="J19" s="39" t="s">
        <v>135</v>
      </c>
    </row>
    <row r="20" spans="1:10" s="2" customFormat="1" ht="15" customHeight="1" outlineLevel="2">
      <c r="A20" s="17">
        <v>6</v>
      </c>
      <c r="B20" s="26" t="s">
        <v>26</v>
      </c>
      <c r="C20" s="27">
        <v>4617719</v>
      </c>
      <c r="D20" s="28" t="s">
        <v>27</v>
      </c>
      <c r="E20" s="20">
        <v>79</v>
      </c>
      <c r="F20" s="20" t="s">
        <v>136</v>
      </c>
      <c r="G20" s="29">
        <v>2878.49</v>
      </c>
      <c r="H20" s="29">
        <v>2878.49</v>
      </c>
      <c r="I20" s="38">
        <v>44693</v>
      </c>
      <c r="J20" s="19">
        <v>47595</v>
      </c>
    </row>
    <row r="21" spans="1:10" s="2" customFormat="1" ht="15" customHeight="1" outlineLevel="2">
      <c r="A21" s="17">
        <v>7</v>
      </c>
      <c r="B21" s="30" t="s">
        <v>26</v>
      </c>
      <c r="C21" s="27">
        <v>4617719</v>
      </c>
      <c r="D21" s="28" t="s">
        <v>27</v>
      </c>
      <c r="E21" s="20">
        <v>79</v>
      </c>
      <c r="F21" s="20" t="s">
        <v>137</v>
      </c>
      <c r="G21" s="29">
        <v>22821</v>
      </c>
      <c r="H21" s="29">
        <v>22821</v>
      </c>
      <c r="I21" s="38">
        <v>44693</v>
      </c>
      <c r="J21" s="19">
        <v>47595</v>
      </c>
    </row>
    <row r="22" spans="1:10" s="2" customFormat="1" ht="15" customHeight="1" outlineLevel="1">
      <c r="A22" s="17"/>
      <c r="B22" s="30"/>
      <c r="C22" s="27"/>
      <c r="D22" s="28"/>
      <c r="E22" s="20"/>
      <c r="F22" s="20"/>
      <c r="G22" s="29"/>
      <c r="H22" s="29">
        <f>SUBTOTAL(9,H20:H21)</f>
        <v>25699.489999999998</v>
      </c>
      <c r="I22" s="38"/>
      <c r="J22" s="39" t="s">
        <v>138</v>
      </c>
    </row>
    <row r="23" spans="1:10" s="2" customFormat="1" ht="15.75" customHeight="1" outlineLevel="2">
      <c r="A23" s="17">
        <v>8</v>
      </c>
      <c r="B23" s="31" t="s">
        <v>139</v>
      </c>
      <c r="C23" s="19">
        <v>4547125</v>
      </c>
      <c r="D23" s="19" t="s">
        <v>27</v>
      </c>
      <c r="E23" s="20">
        <v>258</v>
      </c>
      <c r="F23" s="20" t="s">
        <v>140</v>
      </c>
      <c r="G23" s="25">
        <v>100282</v>
      </c>
      <c r="H23" s="25">
        <v>100282</v>
      </c>
      <c r="I23" s="38">
        <v>44693</v>
      </c>
      <c r="J23" s="19">
        <v>47596</v>
      </c>
    </row>
    <row r="24" spans="1:10" s="2" customFormat="1" ht="15.75" customHeight="1" outlineLevel="1">
      <c r="A24" s="17"/>
      <c r="B24" s="31"/>
      <c r="C24" s="19"/>
      <c r="D24" s="19"/>
      <c r="E24" s="20"/>
      <c r="F24" s="20"/>
      <c r="G24" s="25"/>
      <c r="H24" s="25">
        <f>SUBTOTAL(9,H23:H23)</f>
        <v>100282</v>
      </c>
      <c r="I24" s="38"/>
      <c r="J24" s="39" t="s">
        <v>141</v>
      </c>
    </row>
    <row r="25" spans="1:10" s="2" customFormat="1" ht="15" customHeight="1" outlineLevel="2">
      <c r="A25" s="17">
        <v>9</v>
      </c>
      <c r="B25" s="19" t="s">
        <v>32</v>
      </c>
      <c r="C25" s="18">
        <v>2880513</v>
      </c>
      <c r="D25" s="18" t="s">
        <v>33</v>
      </c>
      <c r="E25" s="20">
        <v>112</v>
      </c>
      <c r="F25" s="20" t="s">
        <v>142</v>
      </c>
      <c r="G25" s="21">
        <v>867</v>
      </c>
      <c r="H25" s="21">
        <v>867</v>
      </c>
      <c r="I25" s="38">
        <v>44693</v>
      </c>
      <c r="J25" s="19">
        <v>47597</v>
      </c>
    </row>
    <row r="26" spans="1:10" s="2" customFormat="1" ht="15" customHeight="1" outlineLevel="2">
      <c r="A26" s="17">
        <v>10</v>
      </c>
      <c r="B26" s="19" t="s">
        <v>32</v>
      </c>
      <c r="C26" s="18">
        <v>2880513</v>
      </c>
      <c r="D26" s="18" t="s">
        <v>33</v>
      </c>
      <c r="E26" s="20">
        <v>112</v>
      </c>
      <c r="F26" s="20" t="s">
        <v>143</v>
      </c>
      <c r="G26" s="25">
        <v>724.91</v>
      </c>
      <c r="H26" s="25">
        <v>724.91</v>
      </c>
      <c r="I26" s="38">
        <v>44693</v>
      </c>
      <c r="J26" s="19">
        <v>47597</v>
      </c>
    </row>
    <row r="27" spans="1:10" s="2" customFormat="1" ht="15" customHeight="1" outlineLevel="2">
      <c r="A27" s="17">
        <v>11</v>
      </c>
      <c r="B27" s="19" t="s">
        <v>32</v>
      </c>
      <c r="C27" s="18">
        <v>2880513</v>
      </c>
      <c r="D27" s="18" t="s">
        <v>33</v>
      </c>
      <c r="E27" s="20">
        <v>112</v>
      </c>
      <c r="F27" s="20" t="s">
        <v>144</v>
      </c>
      <c r="G27" s="21">
        <v>17155</v>
      </c>
      <c r="H27" s="21">
        <v>17155</v>
      </c>
      <c r="I27" s="38">
        <v>44693</v>
      </c>
      <c r="J27" s="19">
        <v>47597</v>
      </c>
    </row>
    <row r="28" spans="1:10" s="2" customFormat="1" ht="15" customHeight="1" outlineLevel="1">
      <c r="A28" s="17"/>
      <c r="B28" s="19"/>
      <c r="C28" s="18"/>
      <c r="D28" s="18"/>
      <c r="E28" s="20"/>
      <c r="F28" s="20"/>
      <c r="G28" s="21"/>
      <c r="H28" s="21">
        <f>SUBTOTAL(9,H25:H27)</f>
        <v>18746.91</v>
      </c>
      <c r="I28" s="38"/>
      <c r="J28" s="39" t="s">
        <v>145</v>
      </c>
    </row>
    <row r="29" spans="1:10" s="2" customFormat="1" ht="15" customHeight="1" outlineLevel="2">
      <c r="A29" s="17">
        <v>12</v>
      </c>
      <c r="B29" s="32" t="s">
        <v>36</v>
      </c>
      <c r="C29" s="18">
        <v>17656582</v>
      </c>
      <c r="D29" s="18" t="s">
        <v>37</v>
      </c>
      <c r="E29" s="20">
        <v>140</v>
      </c>
      <c r="F29" s="20" t="s">
        <v>146</v>
      </c>
      <c r="G29" s="25">
        <v>104.93</v>
      </c>
      <c r="H29" s="25">
        <v>104.93</v>
      </c>
      <c r="I29" s="38">
        <v>44693</v>
      </c>
      <c r="J29" s="19">
        <v>47598</v>
      </c>
    </row>
    <row r="30" spans="1:10" s="2" customFormat="1" ht="15" customHeight="1" outlineLevel="2">
      <c r="A30" s="17">
        <v>13</v>
      </c>
      <c r="B30" s="32" t="s">
        <v>36</v>
      </c>
      <c r="C30" s="18">
        <v>17656582</v>
      </c>
      <c r="D30" s="18" t="s">
        <v>37</v>
      </c>
      <c r="E30" s="20">
        <v>140</v>
      </c>
      <c r="F30" s="20" t="s">
        <v>147</v>
      </c>
      <c r="G30" s="25">
        <v>4880.44</v>
      </c>
      <c r="H30" s="25">
        <v>4880.44</v>
      </c>
      <c r="I30" s="38">
        <v>44693</v>
      </c>
      <c r="J30" s="19">
        <v>47598</v>
      </c>
    </row>
    <row r="31" spans="1:10" s="2" customFormat="1" ht="15" customHeight="1" outlineLevel="1">
      <c r="A31" s="17"/>
      <c r="B31" s="32"/>
      <c r="C31" s="18"/>
      <c r="D31" s="18"/>
      <c r="E31" s="20"/>
      <c r="F31" s="20"/>
      <c r="G31" s="25"/>
      <c r="H31" s="25">
        <f>SUBTOTAL(9,H29:H30)</f>
        <v>4985.37</v>
      </c>
      <c r="I31" s="38"/>
      <c r="J31" s="39" t="s">
        <v>148</v>
      </c>
    </row>
    <row r="32" spans="1:10" s="2" customFormat="1" ht="15" customHeight="1" outlineLevel="2">
      <c r="A32" s="17">
        <v>14</v>
      </c>
      <c r="B32" s="33" t="s">
        <v>39</v>
      </c>
      <c r="C32" s="19">
        <v>8422035</v>
      </c>
      <c r="D32" s="19" t="s">
        <v>40</v>
      </c>
      <c r="E32" s="20">
        <v>111</v>
      </c>
      <c r="F32" s="20" t="s">
        <v>149</v>
      </c>
      <c r="G32" s="25">
        <v>994.21</v>
      </c>
      <c r="H32" s="25">
        <v>994.21</v>
      </c>
      <c r="I32" s="38">
        <v>44693</v>
      </c>
      <c r="J32" s="19">
        <v>47599</v>
      </c>
    </row>
    <row r="33" spans="1:10" s="2" customFormat="1" ht="15" customHeight="1" outlineLevel="2">
      <c r="A33" s="17">
        <v>15</v>
      </c>
      <c r="B33" s="33" t="s">
        <v>39</v>
      </c>
      <c r="C33" s="19">
        <v>8422035</v>
      </c>
      <c r="D33" s="19" t="s">
        <v>40</v>
      </c>
      <c r="E33" s="20">
        <v>111</v>
      </c>
      <c r="F33" s="20" t="s">
        <v>150</v>
      </c>
      <c r="G33" s="21">
        <v>1050</v>
      </c>
      <c r="H33" s="21">
        <v>1050</v>
      </c>
      <c r="I33" s="38">
        <v>44693</v>
      </c>
      <c r="J33" s="19">
        <v>47599</v>
      </c>
    </row>
    <row r="34" spans="1:10" s="2" customFormat="1" ht="15" customHeight="1" outlineLevel="2">
      <c r="A34" s="17">
        <v>16</v>
      </c>
      <c r="B34" s="33" t="s">
        <v>39</v>
      </c>
      <c r="C34" s="19">
        <v>8422035</v>
      </c>
      <c r="D34" s="19" t="s">
        <v>40</v>
      </c>
      <c r="E34" s="20">
        <v>111</v>
      </c>
      <c r="F34" s="20" t="s">
        <v>151</v>
      </c>
      <c r="G34" s="25">
        <v>40610.72</v>
      </c>
      <c r="H34" s="25">
        <v>40610.72</v>
      </c>
      <c r="I34" s="38">
        <v>44693</v>
      </c>
      <c r="J34" s="19">
        <v>47599</v>
      </c>
    </row>
    <row r="35" spans="1:10" s="2" customFormat="1" ht="15" customHeight="1" outlineLevel="2">
      <c r="A35" s="17">
        <v>17</v>
      </c>
      <c r="B35" s="33" t="s">
        <v>39</v>
      </c>
      <c r="C35" s="19">
        <v>8422035</v>
      </c>
      <c r="D35" s="19" t="s">
        <v>40</v>
      </c>
      <c r="E35" s="20">
        <v>111</v>
      </c>
      <c r="F35" s="20" t="s">
        <v>152</v>
      </c>
      <c r="G35" s="21">
        <v>101684</v>
      </c>
      <c r="H35" s="21">
        <v>101684</v>
      </c>
      <c r="I35" s="38">
        <v>44693</v>
      </c>
      <c r="J35" s="19">
        <v>47599</v>
      </c>
    </row>
    <row r="36" spans="1:10" s="2" customFormat="1" ht="15" customHeight="1" outlineLevel="1">
      <c r="A36" s="17"/>
      <c r="B36" s="33"/>
      <c r="C36" s="19"/>
      <c r="D36" s="19"/>
      <c r="E36" s="20"/>
      <c r="F36" s="20"/>
      <c r="G36" s="21"/>
      <c r="H36" s="21">
        <f>SUBTOTAL(9,H32:H35)</f>
        <v>144338.93</v>
      </c>
      <c r="I36" s="38"/>
      <c r="J36" s="39" t="s">
        <v>153</v>
      </c>
    </row>
    <row r="37" spans="1:10" s="2" customFormat="1" ht="15" customHeight="1" outlineLevel="2">
      <c r="A37" s="17">
        <v>18</v>
      </c>
      <c r="B37" s="20" t="s">
        <v>154</v>
      </c>
      <c r="C37" s="34">
        <v>14571643</v>
      </c>
      <c r="D37" s="24" t="s">
        <v>155</v>
      </c>
      <c r="E37" s="20">
        <v>300</v>
      </c>
      <c r="F37" s="20" t="s">
        <v>156</v>
      </c>
      <c r="G37" s="21">
        <v>485</v>
      </c>
      <c r="H37" s="21">
        <v>485</v>
      </c>
      <c r="I37" s="38">
        <v>44693</v>
      </c>
      <c r="J37" s="19">
        <v>47600</v>
      </c>
    </row>
    <row r="38" spans="1:10" s="2" customFormat="1" ht="15" customHeight="1" outlineLevel="2">
      <c r="A38" s="17">
        <v>19</v>
      </c>
      <c r="B38" s="35" t="s">
        <v>154</v>
      </c>
      <c r="C38" s="36">
        <v>14571643</v>
      </c>
      <c r="D38" s="35" t="s">
        <v>155</v>
      </c>
      <c r="E38" s="20">
        <v>300</v>
      </c>
      <c r="F38" s="20" t="s">
        <v>157</v>
      </c>
      <c r="G38" s="21">
        <v>32</v>
      </c>
      <c r="H38" s="21">
        <v>32</v>
      </c>
      <c r="I38" s="38">
        <v>44693</v>
      </c>
      <c r="J38" s="19">
        <v>47600</v>
      </c>
    </row>
    <row r="39" spans="1:10" s="2" customFormat="1" ht="15" customHeight="1" outlineLevel="1">
      <c r="A39" s="17"/>
      <c r="B39" s="35"/>
      <c r="C39" s="36"/>
      <c r="D39" s="35"/>
      <c r="E39" s="20"/>
      <c r="F39" s="20"/>
      <c r="G39" s="21"/>
      <c r="H39" s="21">
        <f>SUBTOTAL(9,H37:H38)</f>
        <v>517</v>
      </c>
      <c r="I39" s="38"/>
      <c r="J39" s="39" t="s">
        <v>158</v>
      </c>
    </row>
    <row r="40" spans="1:10" s="2" customFormat="1" ht="15" customHeight="1" outlineLevel="2">
      <c r="A40" s="17">
        <v>20</v>
      </c>
      <c r="B40" s="19" t="s">
        <v>48</v>
      </c>
      <c r="C40" s="22">
        <v>11963146</v>
      </c>
      <c r="D40" s="19" t="s">
        <v>49</v>
      </c>
      <c r="E40" s="20">
        <v>227</v>
      </c>
      <c r="F40" s="20" t="s">
        <v>159</v>
      </c>
      <c r="G40" s="25">
        <v>382.72</v>
      </c>
      <c r="H40" s="25">
        <v>382.72</v>
      </c>
      <c r="I40" s="38">
        <v>44693</v>
      </c>
      <c r="J40" s="19">
        <v>47601</v>
      </c>
    </row>
    <row r="41" spans="1:10" s="2" customFormat="1" ht="15" customHeight="1" outlineLevel="2">
      <c r="A41" s="17">
        <v>21</v>
      </c>
      <c r="B41" s="19" t="s">
        <v>48</v>
      </c>
      <c r="C41" s="22">
        <v>11963146</v>
      </c>
      <c r="D41" s="19" t="s">
        <v>49</v>
      </c>
      <c r="E41" s="20">
        <v>227</v>
      </c>
      <c r="F41" s="20" t="s">
        <v>160</v>
      </c>
      <c r="G41" s="25">
        <v>9892.76</v>
      </c>
      <c r="H41" s="25">
        <v>9892.76</v>
      </c>
      <c r="I41" s="38">
        <v>44693</v>
      </c>
      <c r="J41" s="19">
        <v>47601</v>
      </c>
    </row>
    <row r="42" spans="1:10" s="2" customFormat="1" ht="15" customHeight="1" outlineLevel="1">
      <c r="A42" s="17"/>
      <c r="B42" s="19"/>
      <c r="C42" s="22"/>
      <c r="D42" s="19"/>
      <c r="E42" s="20"/>
      <c r="F42" s="20"/>
      <c r="G42" s="25"/>
      <c r="H42" s="25">
        <f>SUBTOTAL(9,H40:H41)</f>
        <v>10275.48</v>
      </c>
      <c r="I42" s="38"/>
      <c r="J42" s="39" t="s">
        <v>161</v>
      </c>
    </row>
    <row r="43" spans="1:10" s="2" customFormat="1" ht="15" customHeight="1" outlineLevel="2">
      <c r="A43" s="17">
        <v>22</v>
      </c>
      <c r="B43" s="33" t="s">
        <v>51</v>
      </c>
      <c r="C43" s="22">
        <v>9205492</v>
      </c>
      <c r="D43" s="33" t="s">
        <v>52</v>
      </c>
      <c r="E43" s="20">
        <v>114</v>
      </c>
      <c r="F43" s="20" t="s">
        <v>162</v>
      </c>
      <c r="G43" s="21">
        <v>403.9</v>
      </c>
      <c r="H43" s="21">
        <v>403.9</v>
      </c>
      <c r="I43" s="38">
        <v>44693</v>
      </c>
      <c r="J43" s="19">
        <v>47602</v>
      </c>
    </row>
    <row r="44" spans="1:10" s="2" customFormat="1" ht="15" customHeight="1" outlineLevel="2">
      <c r="A44" s="17">
        <v>23</v>
      </c>
      <c r="B44" s="33" t="s">
        <v>51</v>
      </c>
      <c r="C44" s="22">
        <v>9205492</v>
      </c>
      <c r="D44" s="33" t="s">
        <v>52</v>
      </c>
      <c r="E44" s="20">
        <v>114</v>
      </c>
      <c r="F44" s="20" t="s">
        <v>163</v>
      </c>
      <c r="G44" s="21">
        <v>12477</v>
      </c>
      <c r="H44" s="21">
        <v>12477</v>
      </c>
      <c r="I44" s="38">
        <v>44693</v>
      </c>
      <c r="J44" s="19">
        <v>47602</v>
      </c>
    </row>
    <row r="45" spans="1:10" s="2" customFormat="1" ht="15" customHeight="1" outlineLevel="2">
      <c r="A45" s="17">
        <v>24</v>
      </c>
      <c r="B45" s="33" t="s">
        <v>51</v>
      </c>
      <c r="C45" s="22">
        <v>9205492</v>
      </c>
      <c r="D45" s="19" t="s">
        <v>52</v>
      </c>
      <c r="E45" s="20">
        <v>114</v>
      </c>
      <c r="F45" s="20" t="s">
        <v>164</v>
      </c>
      <c r="G45" s="21">
        <v>9966.53</v>
      </c>
      <c r="H45" s="21">
        <v>9966.53</v>
      </c>
      <c r="I45" s="38">
        <v>44693</v>
      </c>
      <c r="J45" s="19">
        <v>47602</v>
      </c>
    </row>
    <row r="46" spans="1:10" s="2" customFormat="1" ht="15" customHeight="1" outlineLevel="2">
      <c r="A46" s="17">
        <v>25</v>
      </c>
      <c r="B46" s="33" t="s">
        <v>51</v>
      </c>
      <c r="C46" s="22">
        <v>9205492</v>
      </c>
      <c r="D46" s="19" t="s">
        <v>52</v>
      </c>
      <c r="E46" s="20">
        <v>114</v>
      </c>
      <c r="F46" s="20" t="s">
        <v>165</v>
      </c>
      <c r="G46" s="21">
        <v>621368</v>
      </c>
      <c r="H46" s="21">
        <v>621368</v>
      </c>
      <c r="I46" s="38">
        <v>44693</v>
      </c>
      <c r="J46" s="19">
        <v>47602</v>
      </c>
    </row>
    <row r="47" spans="1:10" s="2" customFormat="1" ht="15" customHeight="1" outlineLevel="1">
      <c r="A47" s="17"/>
      <c r="B47" s="33"/>
      <c r="C47" s="22"/>
      <c r="D47" s="19"/>
      <c r="E47" s="20"/>
      <c r="F47" s="20"/>
      <c r="G47" s="21"/>
      <c r="H47" s="21">
        <f>SUBTOTAL(9,H43:H46)</f>
        <v>644215.43</v>
      </c>
      <c r="I47" s="38"/>
      <c r="J47" s="39" t="s">
        <v>166</v>
      </c>
    </row>
    <row r="48" spans="1:10" s="2" customFormat="1" ht="15" customHeight="1" outlineLevel="2">
      <c r="A48" s="17">
        <v>26</v>
      </c>
      <c r="B48" s="18" t="s">
        <v>45</v>
      </c>
      <c r="C48" s="37">
        <v>16285931</v>
      </c>
      <c r="D48" s="19" t="s">
        <v>46</v>
      </c>
      <c r="E48" s="20">
        <v>113</v>
      </c>
      <c r="F48" s="20" t="s">
        <v>167</v>
      </c>
      <c r="G48" s="21">
        <v>790.44</v>
      </c>
      <c r="H48" s="21">
        <v>790.44</v>
      </c>
      <c r="I48" s="38">
        <v>44693</v>
      </c>
      <c r="J48" s="19">
        <v>47603</v>
      </c>
    </row>
    <row r="49" spans="1:10" s="2" customFormat="1" ht="15" customHeight="1" outlineLevel="2">
      <c r="A49" s="17">
        <v>27</v>
      </c>
      <c r="B49" s="18" t="s">
        <v>45</v>
      </c>
      <c r="C49" s="37">
        <v>16285931</v>
      </c>
      <c r="D49" s="19" t="s">
        <v>46</v>
      </c>
      <c r="E49" s="20">
        <v>113</v>
      </c>
      <c r="F49" s="20" t="s">
        <v>168</v>
      </c>
      <c r="G49" s="21">
        <v>15882.19</v>
      </c>
      <c r="H49" s="21">
        <v>15882.19</v>
      </c>
      <c r="I49" s="38">
        <v>44693</v>
      </c>
      <c r="J49" s="19">
        <v>47603</v>
      </c>
    </row>
    <row r="50" spans="1:10" s="2" customFormat="1" ht="15" customHeight="1" outlineLevel="1">
      <c r="A50" s="17"/>
      <c r="B50" s="18"/>
      <c r="C50" s="37"/>
      <c r="D50" s="19"/>
      <c r="E50" s="20"/>
      <c r="F50" s="20"/>
      <c r="G50" s="21"/>
      <c r="H50" s="21">
        <f>SUBTOTAL(9,H48:H49)</f>
        <v>16672.63</v>
      </c>
      <c r="I50" s="38"/>
      <c r="J50" s="39" t="s">
        <v>169</v>
      </c>
    </row>
    <row r="51" spans="1:10" s="2" customFormat="1" ht="15" customHeight="1" outlineLevel="2">
      <c r="A51" s="17">
        <v>28</v>
      </c>
      <c r="B51" s="18" t="s">
        <v>45</v>
      </c>
      <c r="C51" s="37">
        <v>16285931</v>
      </c>
      <c r="D51" s="19" t="s">
        <v>46</v>
      </c>
      <c r="E51" s="20">
        <v>113</v>
      </c>
      <c r="F51" s="20" t="s">
        <v>170</v>
      </c>
      <c r="G51" s="21">
        <v>206</v>
      </c>
      <c r="H51" s="21">
        <v>206</v>
      </c>
      <c r="I51" s="38">
        <v>44693</v>
      </c>
      <c r="J51" s="19">
        <v>47604</v>
      </c>
    </row>
    <row r="52" spans="1:10" s="2" customFormat="1" ht="15" customHeight="1" outlineLevel="1">
      <c r="A52" s="17"/>
      <c r="B52" s="18"/>
      <c r="C52" s="37"/>
      <c r="D52" s="19"/>
      <c r="E52" s="20"/>
      <c r="F52" s="20"/>
      <c r="G52" s="21"/>
      <c r="H52" s="21">
        <f>SUBTOTAL(9,H51:H51)</f>
        <v>206</v>
      </c>
      <c r="I52" s="38"/>
      <c r="J52" s="39" t="s">
        <v>171</v>
      </c>
    </row>
    <row r="53" spans="1:10" s="2" customFormat="1" ht="15" customHeight="1" outlineLevel="2">
      <c r="A53" s="17">
        <v>29</v>
      </c>
      <c r="B53" s="19" t="s">
        <v>63</v>
      </c>
      <c r="C53" s="22">
        <v>16082325</v>
      </c>
      <c r="D53" s="19" t="s">
        <v>64</v>
      </c>
      <c r="E53" s="20">
        <v>303</v>
      </c>
      <c r="F53" s="20" t="s">
        <v>172</v>
      </c>
      <c r="G53" s="21">
        <v>25191</v>
      </c>
      <c r="H53" s="21">
        <v>25191</v>
      </c>
      <c r="I53" s="38">
        <v>44693</v>
      </c>
      <c r="J53" s="19">
        <v>47605</v>
      </c>
    </row>
    <row r="54" spans="1:10" s="2" customFormat="1" ht="15" customHeight="1" outlineLevel="1">
      <c r="A54" s="17"/>
      <c r="B54" s="19"/>
      <c r="C54" s="22"/>
      <c r="D54" s="19"/>
      <c r="E54" s="20"/>
      <c r="F54" s="20"/>
      <c r="G54" s="21"/>
      <c r="H54" s="21">
        <f>SUBTOTAL(9,H53:H53)</f>
        <v>25191</v>
      </c>
      <c r="I54" s="38"/>
      <c r="J54" s="39" t="s">
        <v>173</v>
      </c>
    </row>
    <row r="55" spans="1:10" s="2" customFormat="1" ht="15" customHeight="1" outlineLevel="2">
      <c r="A55" s="17">
        <v>30</v>
      </c>
      <c r="B55" s="19" t="s">
        <v>66</v>
      </c>
      <c r="C55" s="22">
        <v>6479639</v>
      </c>
      <c r="D55" s="19" t="s">
        <v>67</v>
      </c>
      <c r="E55" s="20">
        <v>55</v>
      </c>
      <c r="F55" s="20" t="s">
        <v>174</v>
      </c>
      <c r="G55" s="25">
        <v>35169.16</v>
      </c>
      <c r="H55" s="25">
        <v>35169.16</v>
      </c>
      <c r="I55" s="38">
        <v>44693</v>
      </c>
      <c r="J55" s="19">
        <v>47606</v>
      </c>
    </row>
    <row r="56" spans="1:10" s="2" customFormat="1" ht="15" customHeight="1" outlineLevel="2">
      <c r="A56" s="17">
        <v>32</v>
      </c>
      <c r="B56" s="19" t="s">
        <v>66</v>
      </c>
      <c r="C56" s="37">
        <v>6479639</v>
      </c>
      <c r="D56" s="19" t="s">
        <v>67</v>
      </c>
      <c r="E56" s="20">
        <v>55</v>
      </c>
      <c r="F56" s="20" t="s">
        <v>175</v>
      </c>
      <c r="G56" s="21">
        <v>1866.7</v>
      </c>
      <c r="H56" s="21">
        <v>1866.7</v>
      </c>
      <c r="I56" s="38">
        <v>44693</v>
      </c>
      <c r="J56" s="19">
        <v>47606</v>
      </c>
    </row>
    <row r="57" spans="1:10" s="2" customFormat="1" ht="15" customHeight="1" outlineLevel="1">
      <c r="A57" s="17"/>
      <c r="B57" s="19"/>
      <c r="C57" s="37"/>
      <c r="D57" s="19"/>
      <c r="E57" s="20"/>
      <c r="F57" s="20"/>
      <c r="G57" s="21"/>
      <c r="H57" s="21">
        <f>SUBTOTAL(9,H55:H56)</f>
        <v>37035.86</v>
      </c>
      <c r="I57" s="38"/>
      <c r="J57" s="39" t="s">
        <v>176</v>
      </c>
    </row>
    <row r="58" spans="1:10" s="2" customFormat="1" ht="15" customHeight="1" outlineLevel="2">
      <c r="A58" s="17">
        <v>33</v>
      </c>
      <c r="B58" s="19" t="s">
        <v>69</v>
      </c>
      <c r="C58" s="18">
        <v>15448720</v>
      </c>
      <c r="D58" s="18" t="s">
        <v>70</v>
      </c>
      <c r="E58" s="20">
        <v>62</v>
      </c>
      <c r="F58" s="20" t="s">
        <v>177</v>
      </c>
      <c r="G58" s="25">
        <v>403.14</v>
      </c>
      <c r="H58" s="25">
        <v>403.14</v>
      </c>
      <c r="I58" s="38">
        <v>44693</v>
      </c>
      <c r="J58" s="19">
        <v>47607</v>
      </c>
    </row>
    <row r="59" spans="1:10" s="2" customFormat="1" ht="15" customHeight="1" outlineLevel="2">
      <c r="A59" s="17">
        <v>34</v>
      </c>
      <c r="B59" s="19" t="s">
        <v>69</v>
      </c>
      <c r="C59" s="18">
        <v>15448720</v>
      </c>
      <c r="D59" s="18" t="s">
        <v>70</v>
      </c>
      <c r="E59" s="20">
        <v>62</v>
      </c>
      <c r="F59" s="20" t="s">
        <v>178</v>
      </c>
      <c r="G59" s="25">
        <v>13483.51</v>
      </c>
      <c r="H59" s="25">
        <v>13483.51</v>
      </c>
      <c r="I59" s="38">
        <v>44693</v>
      </c>
      <c r="J59" s="19">
        <v>47607</v>
      </c>
    </row>
    <row r="60" spans="1:10" s="2" customFormat="1" ht="15" customHeight="1" outlineLevel="1">
      <c r="A60" s="17"/>
      <c r="B60" s="19"/>
      <c r="C60" s="18"/>
      <c r="D60" s="18"/>
      <c r="E60" s="20"/>
      <c r="F60" s="20"/>
      <c r="G60" s="25"/>
      <c r="H60" s="25">
        <f>SUBTOTAL(9,H58:H59)</f>
        <v>13886.65</v>
      </c>
      <c r="I60" s="38"/>
      <c r="J60" s="39" t="s">
        <v>179</v>
      </c>
    </row>
    <row r="61" spans="1:10" s="2" customFormat="1" ht="15" customHeight="1" outlineLevel="2">
      <c r="A61" s="17">
        <v>35</v>
      </c>
      <c r="B61" s="19" t="s">
        <v>72</v>
      </c>
      <c r="C61" s="19">
        <v>5919324</v>
      </c>
      <c r="D61" s="19" t="s">
        <v>73</v>
      </c>
      <c r="E61" s="20">
        <v>229</v>
      </c>
      <c r="F61" s="20" t="s">
        <v>180</v>
      </c>
      <c r="G61" s="25">
        <v>415.54</v>
      </c>
      <c r="H61" s="25">
        <v>415.54</v>
      </c>
      <c r="I61" s="38">
        <v>44693</v>
      </c>
      <c r="J61" s="19">
        <v>47608</v>
      </c>
    </row>
    <row r="62" spans="1:10" s="2" customFormat="1" ht="15" customHeight="1" outlineLevel="2">
      <c r="A62" s="17">
        <v>36</v>
      </c>
      <c r="B62" s="19" t="s">
        <v>72</v>
      </c>
      <c r="C62" s="19">
        <v>5919324</v>
      </c>
      <c r="D62" s="19" t="s">
        <v>73</v>
      </c>
      <c r="E62" s="20">
        <v>229</v>
      </c>
      <c r="F62" s="20" t="s">
        <v>181</v>
      </c>
      <c r="G62" s="25">
        <v>700</v>
      </c>
      <c r="H62" s="25">
        <v>700</v>
      </c>
      <c r="I62" s="38">
        <v>44693</v>
      </c>
      <c r="J62" s="19">
        <v>47608</v>
      </c>
    </row>
    <row r="63" spans="1:10" s="2" customFormat="1" ht="15" customHeight="1" outlineLevel="2">
      <c r="A63" s="17">
        <v>37</v>
      </c>
      <c r="B63" s="19" t="s">
        <v>72</v>
      </c>
      <c r="C63" s="19">
        <v>5919324</v>
      </c>
      <c r="D63" s="19" t="s">
        <v>73</v>
      </c>
      <c r="E63" s="20">
        <v>229</v>
      </c>
      <c r="F63" s="20" t="s">
        <v>182</v>
      </c>
      <c r="G63" s="25">
        <v>7983.27</v>
      </c>
      <c r="H63" s="25">
        <v>7983.27</v>
      </c>
      <c r="I63" s="38">
        <v>44693</v>
      </c>
      <c r="J63" s="19">
        <v>47608</v>
      </c>
    </row>
    <row r="64" spans="1:10" s="2" customFormat="1" ht="15" customHeight="1" outlineLevel="2">
      <c r="A64" s="17">
        <v>38</v>
      </c>
      <c r="B64" s="19" t="s">
        <v>72</v>
      </c>
      <c r="C64" s="19">
        <v>5919324</v>
      </c>
      <c r="D64" s="19" t="s">
        <v>73</v>
      </c>
      <c r="E64" s="20">
        <v>229</v>
      </c>
      <c r="F64" s="20" t="s">
        <v>183</v>
      </c>
      <c r="G64" s="21">
        <v>52707</v>
      </c>
      <c r="H64" s="21">
        <v>52707</v>
      </c>
      <c r="I64" s="38">
        <v>44693</v>
      </c>
      <c r="J64" s="19">
        <v>47608</v>
      </c>
    </row>
    <row r="65" spans="1:10" s="2" customFormat="1" ht="15" customHeight="1" outlineLevel="1">
      <c r="A65" s="17"/>
      <c r="B65" s="19"/>
      <c r="C65" s="19"/>
      <c r="D65" s="19"/>
      <c r="E65" s="20"/>
      <c r="F65" s="20"/>
      <c r="G65" s="21"/>
      <c r="H65" s="21">
        <f>SUBTOTAL(9,H61:H64)</f>
        <v>61805.81</v>
      </c>
      <c r="I65" s="38"/>
      <c r="J65" s="39" t="s">
        <v>184</v>
      </c>
    </row>
    <row r="66" spans="1:10" s="2" customFormat="1" ht="15" customHeight="1" outlineLevel="2">
      <c r="A66" s="17">
        <v>39</v>
      </c>
      <c r="B66" s="19" t="s">
        <v>77</v>
      </c>
      <c r="C66" s="19">
        <v>16927632</v>
      </c>
      <c r="D66" s="19" t="s">
        <v>78</v>
      </c>
      <c r="E66" s="20">
        <v>219</v>
      </c>
      <c r="F66" s="20" t="s">
        <v>185</v>
      </c>
      <c r="G66" s="25">
        <v>331.24</v>
      </c>
      <c r="H66" s="25">
        <v>331.24</v>
      </c>
      <c r="I66" s="38">
        <v>44693</v>
      </c>
      <c r="J66" s="19">
        <v>47609</v>
      </c>
    </row>
    <row r="67" spans="1:10" s="2" customFormat="1" ht="15" customHeight="1" outlineLevel="2">
      <c r="A67" s="17">
        <v>40</v>
      </c>
      <c r="B67" s="19" t="s">
        <v>77</v>
      </c>
      <c r="C67" s="19">
        <v>16927632</v>
      </c>
      <c r="D67" s="19" t="s">
        <v>78</v>
      </c>
      <c r="E67" s="20">
        <v>219</v>
      </c>
      <c r="F67" s="20" t="s">
        <v>186</v>
      </c>
      <c r="G67" s="25">
        <v>25821.49</v>
      </c>
      <c r="H67" s="25">
        <v>25821.49</v>
      </c>
      <c r="I67" s="38">
        <v>44693</v>
      </c>
      <c r="J67" s="19">
        <v>47609</v>
      </c>
    </row>
    <row r="68" spans="1:10" s="2" customFormat="1" ht="15" customHeight="1" outlineLevel="1">
      <c r="A68" s="17"/>
      <c r="B68" s="19"/>
      <c r="C68" s="19"/>
      <c r="D68" s="19"/>
      <c r="E68" s="20"/>
      <c r="F68" s="20"/>
      <c r="G68" s="25"/>
      <c r="H68" s="25">
        <f>SUBTOTAL(9,H66:H67)</f>
        <v>26152.730000000003</v>
      </c>
      <c r="I68" s="38"/>
      <c r="J68" s="39" t="s">
        <v>187</v>
      </c>
    </row>
    <row r="69" spans="1:10" s="2" customFormat="1" ht="15" customHeight="1" outlineLevel="2">
      <c r="A69" s="17">
        <v>41</v>
      </c>
      <c r="B69" s="33" t="s">
        <v>80</v>
      </c>
      <c r="C69" s="19">
        <v>15190728</v>
      </c>
      <c r="D69" s="19" t="s">
        <v>81</v>
      </c>
      <c r="E69" s="20">
        <v>347</v>
      </c>
      <c r="F69" s="20" t="s">
        <v>142</v>
      </c>
      <c r="G69" s="21">
        <v>813377</v>
      </c>
      <c r="H69" s="21">
        <v>813377</v>
      </c>
      <c r="I69" s="38">
        <v>44693</v>
      </c>
      <c r="J69" s="19">
        <v>47610</v>
      </c>
    </row>
    <row r="70" spans="1:10" s="2" customFormat="1" ht="15" customHeight="1" outlineLevel="1">
      <c r="A70" s="17"/>
      <c r="B70" s="33"/>
      <c r="C70" s="19"/>
      <c r="D70" s="19"/>
      <c r="E70" s="20"/>
      <c r="F70" s="20"/>
      <c r="G70" s="21"/>
      <c r="H70" s="21">
        <f>SUBTOTAL(9,H69:H69)</f>
        <v>813377</v>
      </c>
      <c r="I70" s="38"/>
      <c r="J70" s="39" t="s">
        <v>188</v>
      </c>
    </row>
    <row r="71" spans="1:10" s="2" customFormat="1" ht="15" customHeight="1" outlineLevel="2">
      <c r="A71" s="17">
        <v>42</v>
      </c>
      <c r="B71" s="28" t="s">
        <v>189</v>
      </c>
      <c r="C71" s="27">
        <v>672664</v>
      </c>
      <c r="D71" s="28" t="s">
        <v>190</v>
      </c>
      <c r="E71" s="20">
        <v>225</v>
      </c>
      <c r="F71" s="20" t="s">
        <v>191</v>
      </c>
      <c r="G71" s="25">
        <v>117.56</v>
      </c>
      <c r="H71" s="25">
        <v>117.56</v>
      </c>
      <c r="I71" s="38">
        <v>44693</v>
      </c>
      <c r="J71" s="19">
        <v>47611</v>
      </c>
    </row>
    <row r="72" spans="1:10" s="2" customFormat="1" ht="15" customHeight="1" outlineLevel="2">
      <c r="A72" s="17">
        <v>43</v>
      </c>
      <c r="B72" s="28" t="s">
        <v>189</v>
      </c>
      <c r="C72" s="27">
        <v>672664</v>
      </c>
      <c r="D72" s="28" t="s">
        <v>190</v>
      </c>
      <c r="E72" s="20">
        <v>225</v>
      </c>
      <c r="F72" s="20" t="s">
        <v>192</v>
      </c>
      <c r="G72" s="25">
        <v>1114.62</v>
      </c>
      <c r="H72" s="25">
        <v>1114.62</v>
      </c>
      <c r="I72" s="38">
        <v>44693</v>
      </c>
      <c r="J72" s="19">
        <v>47611</v>
      </c>
    </row>
    <row r="73" spans="1:10" s="2" customFormat="1" ht="15" customHeight="1" outlineLevel="1">
      <c r="A73" s="17"/>
      <c r="B73" s="28"/>
      <c r="C73" s="27"/>
      <c r="D73" s="28"/>
      <c r="E73" s="20"/>
      <c r="F73" s="20"/>
      <c r="G73" s="25"/>
      <c r="H73" s="25">
        <f>SUBTOTAL(9,H71:H72)</f>
        <v>1232.1799999999998</v>
      </c>
      <c r="I73" s="38"/>
      <c r="J73" s="39" t="s">
        <v>193</v>
      </c>
    </row>
    <row r="74" spans="1:10" s="2" customFormat="1" ht="15" customHeight="1" outlineLevel="2">
      <c r="A74" s="17">
        <v>44</v>
      </c>
      <c r="B74" s="33" t="s">
        <v>95</v>
      </c>
      <c r="C74" s="19">
        <v>4485715</v>
      </c>
      <c r="D74" s="33" t="s">
        <v>96</v>
      </c>
      <c r="E74" s="20">
        <v>263</v>
      </c>
      <c r="F74" s="20" t="s">
        <v>194</v>
      </c>
      <c r="G74" s="21">
        <v>15271.84</v>
      </c>
      <c r="H74" s="21">
        <v>15271.84</v>
      </c>
      <c r="I74" s="38">
        <v>44693</v>
      </c>
      <c r="J74" s="19">
        <v>47612</v>
      </c>
    </row>
    <row r="75" spans="1:10" s="2" customFormat="1" ht="15" customHeight="1" outlineLevel="2">
      <c r="A75" s="17">
        <v>45</v>
      </c>
      <c r="B75" s="19" t="s">
        <v>95</v>
      </c>
      <c r="C75" s="19">
        <v>4485715</v>
      </c>
      <c r="D75" s="19" t="s">
        <v>96</v>
      </c>
      <c r="E75" s="20">
        <v>263</v>
      </c>
      <c r="F75" s="20" t="s">
        <v>195</v>
      </c>
      <c r="G75" s="25">
        <v>10150.64</v>
      </c>
      <c r="H75" s="25">
        <v>10150.64</v>
      </c>
      <c r="I75" s="38">
        <v>44693</v>
      </c>
      <c r="J75" s="19">
        <v>47612</v>
      </c>
    </row>
    <row r="76" spans="1:10" s="2" customFormat="1" ht="15" customHeight="1" outlineLevel="2">
      <c r="A76" s="17">
        <v>46</v>
      </c>
      <c r="B76" s="19" t="s">
        <v>95</v>
      </c>
      <c r="C76" s="19">
        <v>4485715</v>
      </c>
      <c r="D76" s="19" t="s">
        <v>96</v>
      </c>
      <c r="E76" s="20">
        <v>263</v>
      </c>
      <c r="F76" s="20" t="s">
        <v>196</v>
      </c>
      <c r="G76" s="25">
        <v>20577</v>
      </c>
      <c r="H76" s="25">
        <v>20577</v>
      </c>
      <c r="I76" s="38">
        <v>44693</v>
      </c>
      <c r="J76" s="19">
        <v>47612</v>
      </c>
    </row>
    <row r="77" spans="1:10" s="2" customFormat="1" ht="15" customHeight="1" outlineLevel="1">
      <c r="A77" s="17"/>
      <c r="B77" s="19"/>
      <c r="C77" s="19"/>
      <c r="D77" s="19"/>
      <c r="E77" s="20"/>
      <c r="F77" s="20"/>
      <c r="G77" s="25"/>
      <c r="H77" s="25">
        <f>SUBTOTAL(9,H74:H76)</f>
        <v>45999.479999999996</v>
      </c>
      <c r="I77" s="38"/>
      <c r="J77" s="39" t="s">
        <v>197</v>
      </c>
    </row>
    <row r="78" spans="1:10" s="2" customFormat="1" ht="15" customHeight="1" outlineLevel="2">
      <c r="A78" s="17">
        <v>47</v>
      </c>
      <c r="B78" s="33" t="s">
        <v>95</v>
      </c>
      <c r="C78" s="19">
        <v>4485715</v>
      </c>
      <c r="D78" s="33" t="s">
        <v>96</v>
      </c>
      <c r="E78" s="20">
        <v>263</v>
      </c>
      <c r="F78" s="20" t="s">
        <v>198</v>
      </c>
      <c r="G78" s="21">
        <v>6494</v>
      </c>
      <c r="H78" s="21">
        <v>6494</v>
      </c>
      <c r="I78" s="38">
        <v>44693</v>
      </c>
      <c r="J78" s="19">
        <v>47613</v>
      </c>
    </row>
    <row r="79" spans="1:10" s="2" customFormat="1" ht="15" customHeight="1" outlineLevel="1">
      <c r="A79" s="17"/>
      <c r="B79" s="33"/>
      <c r="C79" s="19"/>
      <c r="D79" s="33"/>
      <c r="E79" s="20"/>
      <c r="F79" s="20"/>
      <c r="G79" s="21"/>
      <c r="H79" s="21">
        <f>SUBTOTAL(9,H78:H78)</f>
        <v>6494</v>
      </c>
      <c r="I79" s="38"/>
      <c r="J79" s="39" t="s">
        <v>199</v>
      </c>
    </row>
    <row r="80" spans="1:10" s="2" customFormat="1" ht="15" customHeight="1" outlineLevel="2">
      <c r="A80" s="17">
        <v>48</v>
      </c>
      <c r="B80" s="19" t="s">
        <v>200</v>
      </c>
      <c r="C80" s="19">
        <v>4288080</v>
      </c>
      <c r="D80" s="19" t="s">
        <v>27</v>
      </c>
      <c r="E80" s="20">
        <v>269</v>
      </c>
      <c r="F80" s="20" t="s">
        <v>201</v>
      </c>
      <c r="G80" s="25">
        <v>239</v>
      </c>
      <c r="H80" s="25">
        <v>239</v>
      </c>
      <c r="I80" s="38">
        <v>44693</v>
      </c>
      <c r="J80" s="19">
        <v>47614</v>
      </c>
    </row>
    <row r="81" spans="1:10" s="2" customFormat="1" ht="15" customHeight="1" outlineLevel="2">
      <c r="A81" s="17">
        <v>49</v>
      </c>
      <c r="B81" s="19" t="s">
        <v>200</v>
      </c>
      <c r="C81" s="19">
        <v>4288080</v>
      </c>
      <c r="D81" s="19" t="s">
        <v>27</v>
      </c>
      <c r="E81" s="20">
        <v>269</v>
      </c>
      <c r="F81" s="20" t="s">
        <v>202</v>
      </c>
      <c r="G81" s="25">
        <v>78193</v>
      </c>
      <c r="H81" s="25">
        <v>78193</v>
      </c>
      <c r="I81" s="38">
        <v>44693</v>
      </c>
      <c r="J81" s="19">
        <v>47614</v>
      </c>
    </row>
    <row r="82" spans="1:10" s="2" customFormat="1" ht="15" customHeight="1" outlineLevel="1">
      <c r="A82" s="17"/>
      <c r="B82" s="19"/>
      <c r="C82" s="19"/>
      <c r="D82" s="19"/>
      <c r="E82" s="20"/>
      <c r="F82" s="20"/>
      <c r="G82" s="25"/>
      <c r="H82" s="25">
        <f>SUBTOTAL(9,H80:H81)</f>
        <v>78432</v>
      </c>
      <c r="I82" s="38"/>
      <c r="J82" s="39" t="s">
        <v>203</v>
      </c>
    </row>
    <row r="83" spans="1:10" s="2" customFormat="1" ht="15" customHeight="1" outlineLevel="2">
      <c r="A83" s="17">
        <v>50</v>
      </c>
      <c r="B83" s="31" t="s">
        <v>101</v>
      </c>
      <c r="C83" s="40" t="s">
        <v>204</v>
      </c>
      <c r="D83" s="19" t="s">
        <v>96</v>
      </c>
      <c r="E83" s="20">
        <v>259</v>
      </c>
      <c r="F83" s="20" t="s">
        <v>205</v>
      </c>
      <c r="G83" s="25">
        <v>331.06</v>
      </c>
      <c r="H83" s="25">
        <v>331.06</v>
      </c>
      <c r="I83" s="38">
        <v>44693</v>
      </c>
      <c r="J83" s="19">
        <v>47615</v>
      </c>
    </row>
    <row r="84" spans="1:10" s="2" customFormat="1" ht="15" customHeight="1" outlineLevel="2">
      <c r="A84" s="17">
        <v>51</v>
      </c>
      <c r="B84" s="31" t="s">
        <v>101</v>
      </c>
      <c r="C84" s="40" t="s">
        <v>204</v>
      </c>
      <c r="D84" s="19" t="s">
        <v>96</v>
      </c>
      <c r="E84" s="20">
        <v>259</v>
      </c>
      <c r="F84" s="20" t="s">
        <v>206</v>
      </c>
      <c r="G84" s="25">
        <v>8361</v>
      </c>
      <c r="H84" s="25">
        <v>8361</v>
      </c>
      <c r="I84" s="38">
        <v>44693</v>
      </c>
      <c r="J84" s="19">
        <v>47615</v>
      </c>
    </row>
    <row r="85" spans="1:10" s="2" customFormat="1" ht="15" customHeight="1" outlineLevel="1">
      <c r="A85" s="17"/>
      <c r="B85" s="31"/>
      <c r="C85" s="40"/>
      <c r="D85" s="19"/>
      <c r="E85" s="20"/>
      <c r="F85" s="20"/>
      <c r="G85" s="25"/>
      <c r="H85" s="25">
        <f>SUBTOTAL(9,H83:H84)</f>
        <v>8692.06</v>
      </c>
      <c r="I85" s="38"/>
      <c r="J85" s="39" t="s">
        <v>207</v>
      </c>
    </row>
    <row r="86" spans="1:10" s="2" customFormat="1" ht="15" customHeight="1" outlineLevel="2">
      <c r="A86" s="17">
        <v>52</v>
      </c>
      <c r="B86" s="31" t="s">
        <v>103</v>
      </c>
      <c r="C86" s="19">
        <v>4305997</v>
      </c>
      <c r="D86" s="19" t="s">
        <v>104</v>
      </c>
      <c r="E86" s="20">
        <v>265</v>
      </c>
      <c r="F86" s="20" t="s">
        <v>208</v>
      </c>
      <c r="G86" s="25">
        <v>1639.22</v>
      </c>
      <c r="H86" s="25">
        <v>1639.22</v>
      </c>
      <c r="I86" s="38">
        <v>44693</v>
      </c>
      <c r="J86" s="19">
        <v>47616</v>
      </c>
    </row>
    <row r="87" spans="1:10" s="2" customFormat="1" ht="15" customHeight="1" outlineLevel="2">
      <c r="A87" s="17">
        <v>53</v>
      </c>
      <c r="B87" s="31" t="s">
        <v>103</v>
      </c>
      <c r="C87" s="19">
        <v>4305997</v>
      </c>
      <c r="D87" s="19" t="s">
        <v>104</v>
      </c>
      <c r="E87" s="20">
        <v>265</v>
      </c>
      <c r="F87" s="20" t="s">
        <v>209</v>
      </c>
      <c r="G87" s="25">
        <v>4151</v>
      </c>
      <c r="H87" s="25">
        <v>4151</v>
      </c>
      <c r="I87" s="38">
        <v>44693</v>
      </c>
      <c r="J87" s="19">
        <v>47616</v>
      </c>
    </row>
    <row r="88" spans="1:10" s="2" customFormat="1" ht="15" customHeight="1" outlineLevel="1">
      <c r="A88" s="17"/>
      <c r="B88" s="31"/>
      <c r="C88" s="19"/>
      <c r="D88" s="19"/>
      <c r="E88" s="20"/>
      <c r="F88" s="20"/>
      <c r="G88" s="25"/>
      <c r="H88" s="25">
        <f>SUBTOTAL(9,H86:H87)</f>
        <v>5790.22</v>
      </c>
      <c r="I88" s="38"/>
      <c r="J88" s="39" t="s">
        <v>210</v>
      </c>
    </row>
    <row r="89" spans="1:10" s="2" customFormat="1" ht="15" customHeight="1" outlineLevel="2">
      <c r="A89" s="17">
        <v>54</v>
      </c>
      <c r="B89" s="33" t="s">
        <v>106</v>
      </c>
      <c r="C89" s="19">
        <v>4287971</v>
      </c>
      <c r="D89" s="33" t="s">
        <v>107</v>
      </c>
      <c r="E89" s="20">
        <v>267</v>
      </c>
      <c r="F89" s="20" t="s">
        <v>211</v>
      </c>
      <c r="G89" s="21">
        <v>241.63</v>
      </c>
      <c r="H89" s="21">
        <v>241.63</v>
      </c>
      <c r="I89" s="38">
        <v>44693</v>
      </c>
      <c r="J89" s="19">
        <v>47617</v>
      </c>
    </row>
    <row r="90" spans="1:10" s="2" customFormat="1" ht="15" customHeight="1" outlineLevel="2">
      <c r="A90" s="17">
        <v>55</v>
      </c>
      <c r="B90" s="33" t="s">
        <v>106</v>
      </c>
      <c r="C90" s="19">
        <v>4287971</v>
      </c>
      <c r="D90" s="33" t="s">
        <v>107</v>
      </c>
      <c r="E90" s="20">
        <v>267</v>
      </c>
      <c r="F90" s="20" t="s">
        <v>212</v>
      </c>
      <c r="G90" s="21">
        <v>892</v>
      </c>
      <c r="H90" s="21">
        <v>892</v>
      </c>
      <c r="I90" s="38">
        <v>44693</v>
      </c>
      <c r="J90" s="19">
        <v>47617</v>
      </c>
    </row>
    <row r="91" spans="1:10" s="2" customFormat="1" ht="15" customHeight="1" outlineLevel="2">
      <c r="A91" s="17">
        <v>56</v>
      </c>
      <c r="B91" s="33" t="s">
        <v>106</v>
      </c>
      <c r="C91" s="19">
        <v>4287971</v>
      </c>
      <c r="D91" s="33" t="s">
        <v>107</v>
      </c>
      <c r="E91" s="20">
        <v>267</v>
      </c>
      <c r="F91" s="20" t="s">
        <v>213</v>
      </c>
      <c r="G91" s="21">
        <v>705.74</v>
      </c>
      <c r="H91" s="21">
        <v>705.74</v>
      </c>
      <c r="I91" s="38">
        <v>44693</v>
      </c>
      <c r="J91" s="19">
        <v>47617</v>
      </c>
    </row>
    <row r="92" spans="1:10" s="2" customFormat="1" ht="15" customHeight="1" outlineLevel="2">
      <c r="A92" s="17">
        <v>57</v>
      </c>
      <c r="B92" s="33" t="s">
        <v>106</v>
      </c>
      <c r="C92" s="19">
        <v>4287971</v>
      </c>
      <c r="D92" s="33" t="s">
        <v>107</v>
      </c>
      <c r="E92" s="20">
        <v>267</v>
      </c>
      <c r="F92" s="20" t="s">
        <v>214</v>
      </c>
      <c r="G92" s="21">
        <v>2123</v>
      </c>
      <c r="H92" s="21">
        <v>2123</v>
      </c>
      <c r="I92" s="38">
        <v>44693</v>
      </c>
      <c r="J92" s="19">
        <v>47617</v>
      </c>
    </row>
    <row r="93" spans="1:10" s="2" customFormat="1" ht="15" customHeight="1" outlineLevel="1">
      <c r="A93" s="17"/>
      <c r="B93" s="33"/>
      <c r="C93" s="19"/>
      <c r="D93" s="33"/>
      <c r="E93" s="20"/>
      <c r="F93" s="20"/>
      <c r="G93" s="21"/>
      <c r="H93" s="21">
        <f>SUBTOTAL(9,H89:H92)</f>
        <v>3962.37</v>
      </c>
      <c r="I93" s="38"/>
      <c r="J93" s="39" t="s">
        <v>215</v>
      </c>
    </row>
    <row r="94" spans="1:10" s="2" customFormat="1" ht="15" customHeight="1" outlineLevel="2">
      <c r="A94" s="17">
        <v>58</v>
      </c>
      <c r="B94" s="19" t="s">
        <v>216</v>
      </c>
      <c r="C94" s="19">
        <v>4485618</v>
      </c>
      <c r="D94" s="19" t="s">
        <v>217</v>
      </c>
      <c r="E94" s="20">
        <v>262</v>
      </c>
      <c r="F94" s="20" t="s">
        <v>218</v>
      </c>
      <c r="G94" s="25">
        <v>704.55</v>
      </c>
      <c r="H94" s="25">
        <v>704.55</v>
      </c>
      <c r="I94" s="38">
        <v>44693</v>
      </c>
      <c r="J94" s="19">
        <v>47618</v>
      </c>
    </row>
    <row r="95" spans="1:10" s="2" customFormat="1" ht="15" customHeight="1" outlineLevel="2">
      <c r="A95" s="17">
        <v>59</v>
      </c>
      <c r="B95" s="19" t="s">
        <v>216</v>
      </c>
      <c r="C95" s="19">
        <v>4485618</v>
      </c>
      <c r="D95" s="19" t="s">
        <v>217</v>
      </c>
      <c r="E95" s="20">
        <v>262</v>
      </c>
      <c r="F95" s="20" t="s">
        <v>219</v>
      </c>
      <c r="G95" s="25">
        <v>1274</v>
      </c>
      <c r="H95" s="25">
        <v>1274</v>
      </c>
      <c r="I95" s="38">
        <v>44693</v>
      </c>
      <c r="J95" s="19">
        <v>47618</v>
      </c>
    </row>
    <row r="96" spans="1:10" s="2" customFormat="1" ht="18" customHeight="1" outlineLevel="2">
      <c r="A96" s="17">
        <v>60</v>
      </c>
      <c r="B96" s="19" t="s">
        <v>216</v>
      </c>
      <c r="C96" s="19">
        <v>4485618</v>
      </c>
      <c r="D96" s="19" t="s">
        <v>217</v>
      </c>
      <c r="E96" s="20">
        <v>262</v>
      </c>
      <c r="F96" s="20" t="s">
        <v>220</v>
      </c>
      <c r="G96" s="25">
        <v>22719.49</v>
      </c>
      <c r="H96" s="25">
        <v>22719.49</v>
      </c>
      <c r="I96" s="38">
        <v>44693</v>
      </c>
      <c r="J96" s="19">
        <v>47618</v>
      </c>
    </row>
    <row r="97" spans="1:10" s="2" customFormat="1" ht="18" customHeight="1" outlineLevel="1">
      <c r="A97" s="17"/>
      <c r="B97" s="19"/>
      <c r="C97" s="19"/>
      <c r="D97" s="19"/>
      <c r="E97" s="20"/>
      <c r="F97" s="20"/>
      <c r="G97" s="25"/>
      <c r="H97" s="25">
        <f>SUBTOTAL(9,H94:H96)</f>
        <v>24698.04</v>
      </c>
      <c r="I97" s="38"/>
      <c r="J97" s="39" t="s">
        <v>221</v>
      </c>
    </row>
    <row r="98" spans="8:10" ht="12.75" outlineLevel="1">
      <c r="H98">
        <f>SUBTOTAL(9,H12:H97)</f>
        <v>2378223.64</v>
      </c>
      <c r="J98" s="41" t="s">
        <v>118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kingab</cp:lastModifiedBy>
  <cp:lastPrinted>2022-04-19T13:40:16Z</cp:lastPrinted>
  <dcterms:created xsi:type="dcterms:W3CDTF">2022-02-18T06:41:25Z</dcterms:created>
  <dcterms:modified xsi:type="dcterms:W3CDTF">2022-12-16T07:26:34Z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KSOProductBuildV">
    <vt:lpwstr>2057-10.2.0.7480</vt:lpwstr>
  </property>
</Properties>
</file>