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activeTab="0"/>
  </bookViews>
  <sheets>
    <sheet name="2023" sheetId="1" r:id="rId1"/>
  </sheets>
  <definedNames>
    <definedName name="_xlnm.Print_Area" localSheetId="0">'2023'!$A$1:$I$36</definedName>
  </definedNames>
  <calcPr fullCalcOnLoad="1"/>
</workbook>
</file>

<file path=xl/sharedStrings.xml><?xml version="1.0" encoding="utf-8"?>
<sst xmlns="http://schemas.openxmlformats.org/spreadsheetml/2006/main" count="49" uniqueCount="49">
  <si>
    <t>Furnizor</t>
  </si>
  <si>
    <t xml:space="preserve">A </t>
  </si>
  <si>
    <t>B</t>
  </si>
  <si>
    <t>C</t>
  </si>
  <si>
    <t>PUNCTE CRITERIU EVALUARE RESURSE  (A+B+C)</t>
  </si>
  <si>
    <t>CRITERIU DE CALITATE SR ISO/CEI 15189</t>
  </si>
  <si>
    <t>PUNCTAJ CONTROL EXTERN</t>
  </si>
  <si>
    <t>NR. CRT.</t>
  </si>
  <si>
    <t>CAPACITATE TEHNICA</t>
  </si>
  <si>
    <t>LOGISTICA</t>
  </si>
  <si>
    <t>RESURSE UMANE</t>
  </si>
  <si>
    <t>MEDLIFE</t>
  </si>
  <si>
    <t>BIOCLINICA</t>
  </si>
  <si>
    <t>HIPERDIA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</si>
  <si>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</si>
  <si>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</si>
  <si>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</si>
  <si>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</si>
  <si>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</si>
  <si>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</si>
  <si>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</si>
  <si>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</si>
  <si>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</si>
  <si>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</si>
  <si>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SPITALUL CLINIC DE BOLI INFECTIOASE</t>
  </si>
  <si>
    <t>SPITALUL CLINIC JUDETEAN DE URGENTA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</si>
  <si>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</si>
  <si>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</si>
  <si>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</si>
  <si>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</si>
  <si>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</si>
  <si>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</si>
  <si>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</si>
  <si>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Comisia</t>
  </si>
  <si>
    <t>Din partea CMR Cluj</t>
  </si>
  <si>
    <t>Dr. Moga Daniela</t>
  </si>
  <si>
    <t>Dr. Marian Mirela</t>
  </si>
  <si>
    <t xml:space="preserve">Din partea CAS Cluj </t>
  </si>
  <si>
    <t>Ec. Florina Filipas</t>
  </si>
  <si>
    <t>Secretar comisie</t>
  </si>
  <si>
    <t>Dr. Monalisa Pintilei</t>
  </si>
  <si>
    <t xml:space="preserve">                     ec.  Monica Balota</t>
  </si>
  <si>
    <t>CLINIC MED DIAGNOSIS SRL</t>
  </si>
  <si>
    <t>INST. REG. DE GASTRO. SI HEPATOLOGIE  “Prof. Dr. Octavian Fodor” CLUJ</t>
  </si>
  <si>
    <t>SYNEVO</t>
  </si>
  <si>
    <t>Central medical TRANSILVANIA*</t>
  </si>
  <si>
    <t xml:space="preserve"> CLASIFICARE LABORATOARE DE ANALIZE MEDICALE 2023</t>
  </si>
  <si>
    <t>Punctajele aferente tuturor criteriilor pa baza cărora se  stabileste valoarea de contract  pentru perioada iulie-decembrie 2023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</si>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</sst>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0" fillId="0" borderId="0" applyFill="0" applyBorder="0" applyAlignment="0" applyProtection="0"/>
    <xf numFmtId="41" fontId="10" fillId="0" borderId="0" applyFill="0" applyBorder="0" applyAlignment="0" applyProtection="0"/>
    <xf numFmtId="44" fontId="10" fillId="0" borderId="0" applyFill="0" applyBorder="0" applyAlignment="0" applyProtection="0"/>
    <xf numFmtId="4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1" fillId="0" borderId="0" xfId="0" applyFont="1" applyFill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12" fillId="0" borderId="1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2" fillId="33" borderId="14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tabSelected="1" view="pageBreakPreview" zoomScale="60" zoomScalePageLayoutView="0" workbookViewId="0" topLeftCell="A5">
      <pane ySplit="1320" topLeftCell="A1" activePane="bottomLeft" state="split"/>
      <selection pane="topLeft" activeCell="A16" sqref="A16"/>
      <selection pane="bottomLeft" activeCell="B23" sqref="B22:B23"/>
    </sheetView>
  </sheetViews>
  <sheetFormatPr defaultColWidth="9.140625" defaultRowHeight="15"/>
  <cols>
    <col min="1" max="1" width="5.7109375" style="6" customWidth="1"/>
    <col min="2" max="2" width="34.7109375" style="7" customWidth="1"/>
    <col min="3" max="3" width="11.421875" style="8" customWidth="1"/>
    <col min="4" max="4" width="9.140625" style="8" customWidth="1"/>
    <col min="5" max="5" width="13.421875" style="9" customWidth="1"/>
    <col min="6" max="6" width="15.421875" style="10" customWidth="1"/>
    <col min="7" max="7" width="12.140625" style="10" customWidth="1"/>
    <col min="8" max="8" width="14.57421875" style="11" customWidth="1"/>
    <col min="9" max="9" width="13.7109375" style="0" hidden="1" customWidth="1"/>
  </cols>
  <sheetData>
    <row r="2" spans="1:8" s="1" customFormat="1" ht="15" customHeight="1">
      <c r="A2" s="57" t="s">
        <v>46</v>
      </c>
      <c r="B2" s="57"/>
      <c r="C2" s="57"/>
      <c r="D2" s="57"/>
      <c r="E2" s="57"/>
      <c r="F2" s="57"/>
      <c r="G2" s="57"/>
      <c r="H2" s="12"/>
    </row>
    <row r="3" spans="1:9" s="1" customFormat="1" ht="30" customHeight="1">
      <c r="A3" s="13"/>
      <c r="B3" s="62" t="s">
        <v>47</v>
      </c>
      <c r="C3" s="58"/>
      <c r="D3" s="58"/>
      <c r="E3" s="58"/>
      <c r="F3" s="58"/>
      <c r="G3" s="58"/>
      <c r="H3" s="58"/>
      <c r="I3" s="15"/>
    </row>
    <row r="4" spans="1:9" s="1" customFormat="1" ht="15.75">
      <c r="A4" s="14"/>
      <c r="B4" s="15"/>
      <c r="C4" s="15"/>
      <c r="D4" s="15"/>
      <c r="E4" s="15"/>
      <c r="F4" s="15"/>
      <c r="G4" s="15"/>
      <c r="H4" s="15"/>
      <c r="I4" s="15"/>
    </row>
    <row r="5" ht="15">
      <c r="B5" s="16"/>
    </row>
    <row r="6" spans="1:9" s="2" customFormat="1" ht="29.25" customHeight="1">
      <c r="A6" s="17"/>
      <c r="B6" s="59" t="s">
        <v>0</v>
      </c>
      <c r="C6" s="18" t="s">
        <v>1</v>
      </c>
      <c r="D6" s="19" t="s">
        <v>2</v>
      </c>
      <c r="E6" s="20" t="s">
        <v>3</v>
      </c>
      <c r="F6" s="59" t="s">
        <v>4</v>
      </c>
      <c r="G6" s="59" t="s">
        <v>5</v>
      </c>
      <c r="H6" s="63" t="s">
        <v>6</v>
      </c>
      <c r="I6" s="60" t="s">
        <v>48</v>
      </c>
    </row>
    <row r="7" spans="1:9" s="2" customFormat="1" ht="75.75" customHeight="1">
      <c r="A7" s="21" t="s">
        <v>7</v>
      </c>
      <c r="B7" s="59"/>
      <c r="C7" s="18" t="s">
        <v>8</v>
      </c>
      <c r="D7" s="22" t="s">
        <v>9</v>
      </c>
      <c r="E7" s="22" t="s">
        <v>10</v>
      </c>
      <c r="F7" s="59"/>
      <c r="G7" s="59"/>
      <c r="H7" s="63"/>
      <c r="I7" s="61"/>
    </row>
    <row r="8" spans="1:9" s="3" customFormat="1" ht="25.5" customHeight="1">
      <c r="A8" s="23">
        <v>1</v>
      </c>
      <c r="B8" s="46" t="s">
        <v>11</v>
      </c>
      <c r="C8" s="24">
        <v>1250.88</v>
      </c>
      <c r="D8" s="24">
        <v>64</v>
      </c>
      <c r="E8" s="24">
        <v>260</v>
      </c>
      <c r="F8" s="25">
        <f>C8+D8+E8</f>
        <v>1574.88</v>
      </c>
      <c r="G8" s="25">
        <v>151</v>
      </c>
      <c r="H8" s="53">
        <v>959</v>
      </c>
      <c r="I8" s="56">
        <f>F8+G8+H8</f>
        <v>2684.88</v>
      </c>
    </row>
    <row r="9" spans="1:9" s="3" customFormat="1" ht="23.25" customHeight="1">
      <c r="A9" s="23">
        <f>A8+1</f>
        <v>2</v>
      </c>
      <c r="B9" s="46" t="s">
        <v>12</v>
      </c>
      <c r="C9" s="24">
        <v>1153.88</v>
      </c>
      <c r="D9" s="24">
        <v>64</v>
      </c>
      <c r="E9" s="24">
        <v>205</v>
      </c>
      <c r="F9" s="25">
        <f aca="true" t="shared" si="0" ref="F9:F33">C9+D9+E9</f>
        <v>1422.88</v>
      </c>
      <c r="G9" s="25">
        <v>154</v>
      </c>
      <c r="H9" s="53">
        <v>1069</v>
      </c>
      <c r="I9" s="56">
        <f aca="true" t="shared" si="1" ref="I9:I33">F9+G9+H9</f>
        <v>2645.88</v>
      </c>
    </row>
    <row r="10" spans="1:9" s="3" customFormat="1" ht="24" customHeight="1">
      <c r="A10" s="23">
        <f aca="true" t="shared" si="2" ref="A10:A33">A9+1</f>
        <v>3</v>
      </c>
      <c r="B10" s="46" t="s">
        <v>13</v>
      </c>
      <c r="C10" s="24">
        <v>445.64</v>
      </c>
      <c r="D10" s="24">
        <v>24</v>
      </c>
      <c r="E10" s="24">
        <v>170.2</v>
      </c>
      <c r="F10" s="25">
        <f t="shared" si="0"/>
        <v>639.8399999999999</v>
      </c>
      <c r="G10" s="25">
        <v>128</v>
      </c>
      <c r="H10" s="53">
        <v>747</v>
      </c>
      <c r="I10" s="56">
        <f t="shared" si="1"/>
        <v>1514.84</v>
      </c>
    </row>
    <row r="11" spans="1:9" s="3" customFormat="1" ht="23.25" customHeight="1">
      <c r="A11" s="23">
        <f t="shared" si="2"/>
        <v>4</v>
      </c>
      <c r="B11" s="46" t="s">
        <v>14</v>
      </c>
      <c r="C11" s="24">
        <v>417.4</v>
      </c>
      <c r="D11" s="24">
        <v>54</v>
      </c>
      <c r="E11" s="24">
        <v>119.43</v>
      </c>
      <c r="F11" s="25">
        <f t="shared" si="0"/>
        <v>590.8299999999999</v>
      </c>
      <c r="G11" s="25">
        <v>131</v>
      </c>
      <c r="H11" s="53">
        <v>661</v>
      </c>
      <c r="I11" s="56">
        <f t="shared" si="1"/>
        <v>1382.83</v>
      </c>
    </row>
    <row r="12" spans="1:9" s="3" customFormat="1" ht="28.5" customHeight="1">
      <c r="A12" s="23">
        <f t="shared" si="2"/>
        <v>5</v>
      </c>
      <c r="B12" s="46" t="s">
        <v>15</v>
      </c>
      <c r="C12" s="24">
        <v>747.88</v>
      </c>
      <c r="D12" s="24">
        <v>94</v>
      </c>
      <c r="E12" s="24">
        <v>225</v>
      </c>
      <c r="F12" s="25">
        <f t="shared" si="0"/>
        <v>1066.88</v>
      </c>
      <c r="G12" s="25">
        <v>146</v>
      </c>
      <c r="H12" s="53">
        <v>1191</v>
      </c>
      <c r="I12" s="56">
        <f t="shared" si="1"/>
        <v>2403.88</v>
      </c>
    </row>
    <row r="13" spans="1:9" s="3" customFormat="1" ht="18.75" customHeight="1">
      <c r="A13" s="23">
        <f t="shared" si="2"/>
        <v>6</v>
      </c>
      <c r="B13" s="46" t="s">
        <v>16</v>
      </c>
      <c r="C13" s="24">
        <v>560.1</v>
      </c>
      <c r="D13" s="24">
        <v>34</v>
      </c>
      <c r="E13" s="24">
        <v>140</v>
      </c>
      <c r="F13" s="25">
        <f t="shared" si="0"/>
        <v>734.1</v>
      </c>
      <c r="G13" s="25">
        <v>121</v>
      </c>
      <c r="H13" s="53">
        <v>606</v>
      </c>
      <c r="I13" s="56">
        <f t="shared" si="1"/>
        <v>1461.1</v>
      </c>
    </row>
    <row r="14" spans="1:9" s="3" customFormat="1" ht="15.75">
      <c r="A14" s="23">
        <f t="shared" si="2"/>
        <v>7</v>
      </c>
      <c r="B14" s="46" t="s">
        <v>17</v>
      </c>
      <c r="C14" s="24">
        <v>591.58</v>
      </c>
      <c r="D14" s="24">
        <v>24</v>
      </c>
      <c r="E14" s="24">
        <v>100</v>
      </c>
      <c r="F14" s="25">
        <f t="shared" si="0"/>
        <v>715.58</v>
      </c>
      <c r="G14" s="25">
        <v>136</v>
      </c>
      <c r="H14" s="53">
        <v>736</v>
      </c>
      <c r="I14" s="56">
        <f t="shared" si="1"/>
        <v>1587.58</v>
      </c>
    </row>
    <row r="15" spans="1:9" s="3" customFormat="1" ht="15.75">
      <c r="A15" s="23">
        <f t="shared" si="2"/>
        <v>8</v>
      </c>
      <c r="B15" s="46" t="s">
        <v>18</v>
      </c>
      <c r="C15" s="24">
        <v>651.4</v>
      </c>
      <c r="D15" s="24">
        <v>64</v>
      </c>
      <c r="E15" s="24">
        <v>126.96</v>
      </c>
      <c r="F15" s="25">
        <f t="shared" si="0"/>
        <v>842.36</v>
      </c>
      <c r="G15" s="25">
        <v>139</v>
      </c>
      <c r="H15" s="53">
        <v>661</v>
      </c>
      <c r="I15" s="56">
        <f t="shared" si="1"/>
        <v>1642.3600000000001</v>
      </c>
    </row>
    <row r="16" spans="1:9" s="3" customFormat="1" ht="15.75">
      <c r="A16" s="23">
        <f t="shared" si="2"/>
        <v>9</v>
      </c>
      <c r="B16" s="46" t="s">
        <v>19</v>
      </c>
      <c r="C16" s="24">
        <v>382</v>
      </c>
      <c r="D16" s="24">
        <v>24</v>
      </c>
      <c r="E16" s="24">
        <v>113.05</v>
      </c>
      <c r="F16" s="25">
        <f t="shared" si="0"/>
        <v>519.05</v>
      </c>
      <c r="G16" s="25">
        <v>104</v>
      </c>
      <c r="H16" s="53">
        <v>515</v>
      </c>
      <c r="I16" s="56">
        <f t="shared" si="1"/>
        <v>1138.05</v>
      </c>
    </row>
    <row r="17" spans="1:9" s="3" customFormat="1" ht="15.75">
      <c r="A17" s="23">
        <f t="shared" si="2"/>
        <v>10</v>
      </c>
      <c r="B17" s="46" t="s">
        <v>20</v>
      </c>
      <c r="C17" s="24">
        <v>601.8</v>
      </c>
      <c r="D17" s="24">
        <v>24</v>
      </c>
      <c r="E17" s="24">
        <v>135.5</v>
      </c>
      <c r="F17" s="25">
        <f t="shared" si="0"/>
        <v>761.3</v>
      </c>
      <c r="G17" s="25">
        <v>135</v>
      </c>
      <c r="H17" s="53">
        <v>787</v>
      </c>
      <c r="I17" s="56">
        <f t="shared" si="1"/>
        <v>1683.3</v>
      </c>
    </row>
    <row r="18" spans="1:9" s="3" customFormat="1" ht="15.75">
      <c r="A18" s="23">
        <f t="shared" si="2"/>
        <v>11</v>
      </c>
      <c r="B18" s="46" t="s">
        <v>21</v>
      </c>
      <c r="C18" s="24">
        <v>483.28</v>
      </c>
      <c r="D18" s="24">
        <v>20</v>
      </c>
      <c r="E18" s="24">
        <v>163.86</v>
      </c>
      <c r="F18" s="25">
        <f t="shared" si="0"/>
        <v>667.14</v>
      </c>
      <c r="G18" s="25">
        <v>123</v>
      </c>
      <c r="H18" s="53">
        <v>529</v>
      </c>
      <c r="I18" s="56">
        <f t="shared" si="1"/>
        <v>1319.1399999999999</v>
      </c>
    </row>
    <row r="19" spans="1:9" s="3" customFormat="1" ht="15.75">
      <c r="A19" s="23">
        <f t="shared" si="2"/>
        <v>12</v>
      </c>
      <c r="B19" s="46" t="s">
        <v>22</v>
      </c>
      <c r="C19" s="24">
        <f>1104.6+776</f>
        <v>1880.6</v>
      </c>
      <c r="D19" s="24">
        <f>54+24</f>
        <v>78</v>
      </c>
      <c r="E19" s="24">
        <f>321.1+266.14</f>
        <v>587.24</v>
      </c>
      <c r="F19" s="25">
        <f t="shared" si="0"/>
        <v>2545.84</v>
      </c>
      <c r="G19" s="25">
        <f>143+141</f>
        <v>284</v>
      </c>
      <c r="H19" s="53">
        <v>617</v>
      </c>
      <c r="I19" s="56">
        <f t="shared" si="1"/>
        <v>3446.84</v>
      </c>
    </row>
    <row r="20" spans="1:9" s="3" customFormat="1" ht="15.75">
      <c r="A20" s="23">
        <f t="shared" si="2"/>
        <v>13</v>
      </c>
      <c r="B20" s="46" t="s">
        <v>23</v>
      </c>
      <c r="C20" s="24">
        <v>320.6</v>
      </c>
      <c r="D20" s="24">
        <v>20</v>
      </c>
      <c r="E20" s="24">
        <v>250.86</v>
      </c>
      <c r="F20" s="25">
        <f t="shared" si="0"/>
        <v>591.46</v>
      </c>
      <c r="G20" s="25">
        <v>104</v>
      </c>
      <c r="H20" s="53">
        <v>690</v>
      </c>
      <c r="I20" s="56">
        <f t="shared" si="1"/>
        <v>1385.46</v>
      </c>
    </row>
    <row r="21" spans="1:9" s="3" customFormat="1" ht="15.75">
      <c r="A21" s="23">
        <f t="shared" si="2"/>
        <v>14</v>
      </c>
      <c r="B21" s="46" t="s">
        <v>42</v>
      </c>
      <c r="C21" s="24">
        <v>416.52</v>
      </c>
      <c r="D21" s="24">
        <v>20</v>
      </c>
      <c r="E21" s="24">
        <v>101</v>
      </c>
      <c r="F21" s="25">
        <f t="shared" si="0"/>
        <v>537.52</v>
      </c>
      <c r="G21" s="25">
        <v>65</v>
      </c>
      <c r="H21" s="53">
        <v>528</v>
      </c>
      <c r="I21" s="56">
        <f t="shared" si="1"/>
        <v>1130.52</v>
      </c>
    </row>
    <row r="22" spans="1:9" s="4" customFormat="1" ht="15.75">
      <c r="A22" s="23">
        <f>A21+1</f>
        <v>15</v>
      </c>
      <c r="B22" s="47" t="s">
        <v>44</v>
      </c>
      <c r="C22" s="49">
        <v>881</v>
      </c>
      <c r="D22" s="49">
        <v>44</v>
      </c>
      <c r="E22" s="49">
        <v>270</v>
      </c>
      <c r="F22" s="50">
        <f>C22+D22+E22</f>
        <v>1195</v>
      </c>
      <c r="G22" s="50">
        <v>160</v>
      </c>
      <c r="H22" s="54">
        <v>644</v>
      </c>
      <c r="I22" s="56">
        <f t="shared" si="1"/>
        <v>1999</v>
      </c>
    </row>
    <row r="23" spans="1:9" s="4" customFormat="1" ht="15.75">
      <c r="A23" s="23">
        <f>A22+1</f>
        <v>16</v>
      </c>
      <c r="B23" s="48" t="s">
        <v>45</v>
      </c>
      <c r="C23" s="51">
        <v>381</v>
      </c>
      <c r="D23" s="51">
        <v>20</v>
      </c>
      <c r="E23" s="51">
        <v>90</v>
      </c>
      <c r="F23" s="50">
        <f>C23+D23+E23</f>
        <v>491</v>
      </c>
      <c r="G23" s="52">
        <v>80</v>
      </c>
      <c r="H23" s="55">
        <v>0</v>
      </c>
      <c r="I23" s="56">
        <f t="shared" si="1"/>
        <v>571</v>
      </c>
    </row>
    <row r="24" spans="1:9" s="3" customFormat="1" ht="26.25">
      <c r="A24" s="23">
        <f>A21+1</f>
        <v>15</v>
      </c>
      <c r="B24" s="46" t="s">
        <v>24</v>
      </c>
      <c r="C24" s="24">
        <v>1148</v>
      </c>
      <c r="D24" s="24">
        <v>24</v>
      </c>
      <c r="E24" s="24">
        <v>382.5</v>
      </c>
      <c r="F24" s="25">
        <f t="shared" si="0"/>
        <v>1554.5</v>
      </c>
      <c r="G24" s="25">
        <v>132</v>
      </c>
      <c r="H24" s="53">
        <v>616</v>
      </c>
      <c r="I24" s="56">
        <f t="shared" si="1"/>
        <v>2302.5</v>
      </c>
    </row>
    <row r="25" spans="1:9" s="3" customFormat="1" ht="36.75" customHeight="1">
      <c r="A25" s="23">
        <f t="shared" si="2"/>
        <v>16</v>
      </c>
      <c r="B25" s="46" t="s">
        <v>25</v>
      </c>
      <c r="C25" s="24">
        <v>1490</v>
      </c>
      <c r="D25" s="24">
        <v>24</v>
      </c>
      <c r="E25" s="24">
        <v>389.5</v>
      </c>
      <c r="F25" s="25">
        <f t="shared" si="0"/>
        <v>1903.5</v>
      </c>
      <c r="G25" s="25">
        <v>88</v>
      </c>
      <c r="H25" s="53">
        <v>624</v>
      </c>
      <c r="I25" s="56">
        <f t="shared" si="1"/>
        <v>2615.5</v>
      </c>
    </row>
    <row r="26" spans="1:9" s="3" customFormat="1" ht="36.75" customHeight="1">
      <c r="A26" s="23">
        <f t="shared" si="2"/>
        <v>17</v>
      </c>
      <c r="B26" s="46" t="s">
        <v>43</v>
      </c>
      <c r="C26" s="24">
        <v>874.4</v>
      </c>
      <c r="D26" s="24">
        <v>24</v>
      </c>
      <c r="E26" s="24">
        <v>312</v>
      </c>
      <c r="F26" s="25">
        <f t="shared" si="0"/>
        <v>1210.4</v>
      </c>
      <c r="G26" s="25">
        <v>90</v>
      </c>
      <c r="H26" s="53">
        <v>360</v>
      </c>
      <c r="I26" s="56">
        <f t="shared" si="1"/>
        <v>1660.4</v>
      </c>
    </row>
    <row r="27" spans="1:9" s="3" customFormat="1" ht="26.25">
      <c r="A27" s="23">
        <f t="shared" si="2"/>
        <v>18</v>
      </c>
      <c r="B27" s="46" t="s">
        <v>26</v>
      </c>
      <c r="C27" s="24">
        <f>906.6+82</f>
        <v>988.6</v>
      </c>
      <c r="D27" s="24">
        <v>24</v>
      </c>
      <c r="E27" s="24">
        <v>182.7</v>
      </c>
      <c r="F27" s="25">
        <f t="shared" si="0"/>
        <v>1195.3</v>
      </c>
      <c r="G27" s="25">
        <v>97</v>
      </c>
      <c r="H27" s="53">
        <v>636</v>
      </c>
      <c r="I27" s="56">
        <f t="shared" si="1"/>
        <v>1928.3</v>
      </c>
    </row>
    <row r="28" spans="1:9" s="3" customFormat="1" ht="39">
      <c r="A28" s="23">
        <f t="shared" si="2"/>
        <v>19</v>
      </c>
      <c r="B28" s="46" t="s">
        <v>27</v>
      </c>
      <c r="C28" s="24">
        <v>521.2</v>
      </c>
      <c r="D28" s="24">
        <v>20</v>
      </c>
      <c r="E28" s="24">
        <v>154</v>
      </c>
      <c r="F28" s="25">
        <f t="shared" si="0"/>
        <v>695.2</v>
      </c>
      <c r="G28" s="25">
        <v>88</v>
      </c>
      <c r="H28" s="53">
        <v>312</v>
      </c>
      <c r="I28" s="56">
        <f t="shared" si="1"/>
        <v>1095.2</v>
      </c>
    </row>
    <row r="29" spans="1:9" s="3" customFormat="1" ht="69.75" customHeight="1">
      <c r="A29" s="23">
        <f t="shared" si="2"/>
        <v>20</v>
      </c>
      <c r="B29" s="46" t="s">
        <v>28</v>
      </c>
      <c r="C29" s="24">
        <v>837.4</v>
      </c>
      <c r="D29" s="24">
        <v>24</v>
      </c>
      <c r="E29" s="24">
        <v>144.5</v>
      </c>
      <c r="F29" s="25">
        <f t="shared" si="0"/>
        <v>1005.9</v>
      </c>
      <c r="G29" s="25">
        <v>105</v>
      </c>
      <c r="H29" s="53">
        <v>436</v>
      </c>
      <c r="I29" s="56">
        <f t="shared" si="1"/>
        <v>1546.9</v>
      </c>
    </row>
    <row r="30" spans="1:9" s="3" customFormat="1" ht="24" customHeight="1">
      <c r="A30" s="23">
        <f t="shared" si="2"/>
        <v>21</v>
      </c>
      <c r="B30" s="46" t="s">
        <v>29</v>
      </c>
      <c r="C30" s="24">
        <v>356</v>
      </c>
      <c r="D30" s="24">
        <v>20</v>
      </c>
      <c r="E30" s="24">
        <v>65</v>
      </c>
      <c r="F30" s="25">
        <f t="shared" si="0"/>
        <v>441</v>
      </c>
      <c r="G30" s="25">
        <v>136</v>
      </c>
      <c r="H30" s="53">
        <v>606</v>
      </c>
      <c r="I30" s="56">
        <f t="shared" si="1"/>
        <v>1183</v>
      </c>
    </row>
    <row r="31" spans="1:9" s="3" customFormat="1" ht="15.75">
      <c r="A31" s="23">
        <f t="shared" si="2"/>
        <v>22</v>
      </c>
      <c r="B31" s="46" t="s">
        <v>30</v>
      </c>
      <c r="C31" s="24">
        <v>355</v>
      </c>
      <c r="D31" s="24">
        <v>20</v>
      </c>
      <c r="E31" s="24">
        <v>56</v>
      </c>
      <c r="F31" s="25">
        <f t="shared" si="0"/>
        <v>431</v>
      </c>
      <c r="G31" s="25">
        <v>69</v>
      </c>
      <c r="H31" s="53">
        <v>386</v>
      </c>
      <c r="I31" s="56">
        <f t="shared" si="1"/>
        <v>886</v>
      </c>
    </row>
    <row r="32" spans="1:9" s="3" customFormat="1" ht="20.25" customHeight="1">
      <c r="A32" s="23">
        <f t="shared" si="2"/>
        <v>23</v>
      </c>
      <c r="B32" s="46" t="s">
        <v>31</v>
      </c>
      <c r="C32" s="24">
        <v>831.08</v>
      </c>
      <c r="D32" s="24">
        <v>24</v>
      </c>
      <c r="E32" s="24">
        <v>970.58</v>
      </c>
      <c r="F32" s="25">
        <f t="shared" si="0"/>
        <v>1825.66</v>
      </c>
      <c r="G32" s="25">
        <v>101</v>
      </c>
      <c r="H32" s="53">
        <v>491</v>
      </c>
      <c r="I32" s="56">
        <f t="shared" si="1"/>
        <v>2417.66</v>
      </c>
    </row>
    <row r="33" spans="1:9" s="3" customFormat="1" ht="15.75">
      <c r="A33" s="23">
        <f t="shared" si="2"/>
        <v>24</v>
      </c>
      <c r="B33" s="46" t="s">
        <v>32</v>
      </c>
      <c r="C33" s="24">
        <v>412.8</v>
      </c>
      <c r="D33" s="24">
        <v>20</v>
      </c>
      <c r="E33" s="24">
        <v>86</v>
      </c>
      <c r="F33" s="25">
        <f t="shared" si="0"/>
        <v>518.8</v>
      </c>
      <c r="G33" s="25">
        <v>104</v>
      </c>
      <c r="H33" s="53">
        <v>418</v>
      </c>
      <c r="I33" s="56">
        <f t="shared" si="1"/>
        <v>1040.8</v>
      </c>
    </row>
    <row r="34" spans="1:8" s="4" customFormat="1" ht="15.75">
      <c r="A34" s="41"/>
      <c r="B34" s="42"/>
      <c r="C34" s="43"/>
      <c r="D34" s="43"/>
      <c r="E34" s="43"/>
      <c r="F34" s="44"/>
      <c r="G34" s="44"/>
      <c r="H34" s="45"/>
    </row>
    <row r="35" spans="1:8" s="4" customFormat="1" ht="15.75">
      <c r="A35" s="41"/>
      <c r="B35" s="42"/>
      <c r="C35" s="43"/>
      <c r="D35" s="43"/>
      <c r="E35" s="43"/>
      <c r="F35" s="44"/>
      <c r="G35" s="44"/>
      <c r="H35" s="45"/>
    </row>
    <row r="36" spans="1:8" s="4" customFormat="1" ht="15.75">
      <c r="A36" s="41"/>
      <c r="B36" s="42"/>
      <c r="C36" s="43"/>
      <c r="D36" s="43"/>
      <c r="E36" s="43"/>
      <c r="F36" s="44"/>
      <c r="G36" s="44"/>
      <c r="H36" s="45"/>
    </row>
    <row r="37" spans="2:8" ht="15.75">
      <c r="B37" s="26" t="s">
        <v>33</v>
      </c>
      <c r="C37" s="27"/>
      <c r="D37" s="27"/>
      <c r="E37" s="27"/>
      <c r="F37" s="28"/>
      <c r="G37" s="27"/>
      <c r="H37" s="27"/>
    </row>
    <row r="38" spans="2:9" s="5" customFormat="1" ht="15">
      <c r="B38" s="29" t="s">
        <v>34</v>
      </c>
      <c r="C38" s="30"/>
      <c r="D38" s="30"/>
      <c r="E38" s="30"/>
      <c r="F38" s="30"/>
      <c r="G38" s="30"/>
      <c r="H38" s="30"/>
      <c r="I38" s="30"/>
    </row>
    <row r="39" spans="2:8" ht="15.75">
      <c r="B39" s="31" t="s">
        <v>35</v>
      </c>
      <c r="C39" s="32"/>
      <c r="D39" s="32"/>
      <c r="E39" s="33"/>
      <c r="F39" s="34"/>
      <c r="G39" s="35"/>
      <c r="H39" s="36"/>
    </row>
    <row r="40" spans="2:8" ht="15.75">
      <c r="B40" s="31" t="s">
        <v>36</v>
      </c>
      <c r="C40" s="32"/>
      <c r="D40" s="32"/>
      <c r="E40" s="33"/>
      <c r="F40" s="34"/>
      <c r="G40" s="35"/>
      <c r="H40" s="36"/>
    </row>
    <row r="41" spans="2:8" ht="15.75">
      <c r="B41" s="31"/>
      <c r="C41" s="32"/>
      <c r="D41" s="32"/>
      <c r="E41" s="33"/>
      <c r="F41" s="34"/>
      <c r="G41" s="35"/>
      <c r="H41" s="36"/>
    </row>
    <row r="42" spans="2:8" ht="15">
      <c r="B42" s="29" t="s">
        <v>37</v>
      </c>
      <c r="C42" s="32"/>
      <c r="D42" s="32"/>
      <c r="E42" s="33"/>
      <c r="F42" s="34"/>
      <c r="G42" s="35"/>
      <c r="H42" s="36"/>
    </row>
    <row r="43" spans="2:8" ht="15.75">
      <c r="B43" s="37" t="s">
        <v>38</v>
      </c>
      <c r="C43" s="32"/>
      <c r="D43" s="32"/>
      <c r="E43" s="33"/>
      <c r="F43" s="34"/>
      <c r="G43" s="35"/>
      <c r="H43" s="36"/>
    </row>
    <row r="44" spans="2:8" ht="21.75" customHeight="1">
      <c r="B44" s="37"/>
      <c r="C44" s="32"/>
      <c r="D44" s="32"/>
      <c r="E44" s="33"/>
      <c r="F44" s="35"/>
      <c r="G44" s="38" t="s">
        <v>39</v>
      </c>
      <c r="H44" s="38"/>
    </row>
    <row r="45" spans="2:8" ht="22.5" customHeight="1">
      <c r="B45" s="31" t="s">
        <v>40</v>
      </c>
      <c r="C45" s="32"/>
      <c r="D45" s="32"/>
      <c r="E45" s="33"/>
      <c r="F45" s="38"/>
      <c r="G45" s="39" t="s">
        <v>41</v>
      </c>
      <c r="H45" s="40"/>
    </row>
    <row r="46" spans="2:7" ht="21" customHeight="1">
      <c r="B46" s="37"/>
      <c r="E46" s="39"/>
      <c r="F46" s="40"/>
      <c r="G46" s="8"/>
    </row>
    <row r="47" ht="21" customHeight="1">
      <c r="B47" s="37"/>
    </row>
  </sheetData>
  <sheetProtection selectLockedCells="1" selectUnlockedCells="1"/>
  <mergeCells count="7">
    <mergeCell ref="I6:I7"/>
    <mergeCell ref="A2:G2"/>
    <mergeCell ref="B3:H3"/>
    <mergeCell ref="B6:B7"/>
    <mergeCell ref="F6:F7"/>
    <mergeCell ref="G6:G7"/>
    <mergeCell ref="H6:H7"/>
  </mergeCells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 Bruck</cp:lastModifiedBy>
  <cp:lastPrinted>2023-06-29T10:07:14Z</cp:lastPrinted>
  <dcterms:created xsi:type="dcterms:W3CDTF">2021-07-21T08:56:03Z</dcterms:created>
  <dcterms:modified xsi:type="dcterms:W3CDTF">2023-06-29T10:27:20Z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