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OCT2022-tot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<sst xmlns="http://schemas.openxmlformats.org/spreadsheetml/2006/main" count="57" uniqueCount="42">
  <si>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</si>
  <si>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</si>
  <si>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</si>
  <si>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</si>
  <si>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</si>
  <si>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</si>
  <si>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</si>
  <si>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</si>
  <si>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</si>
  <si>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</si>
  <si>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</si>
  <si>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</si>
  <si>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</si>
  <si>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</si>
  <si>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</si>
  <si>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</si>
  <si>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</si>
  <si>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</si>
  <si>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</si>
  <si>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</si>
  <si>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</si>
  <si>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</si>
  <si>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</si>
  <si>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</si>
  <si>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</si>
  <si>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</si>
  <si>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</si>
  <si>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</si>
  <si>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</si>
  <si>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</si>
  <si>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</si>
  <si>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</si>
  <si>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</si>
  <si>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</si>
  <si>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OCTOMBRIE 2022</t>
    </r>
  </si>
  <si>
    <t>VALOARE DE CONTRACT pt OCT2022</t>
  </si>
  <si>
    <t xml:space="preserve"> VALOARE INVESTIGA|II VALIDATE pt OCT2022</t>
  </si>
  <si>
    <r>
      <t>RADIOLOGIE-IMAGISTICA  - furnizori priva\i</t>
    </r>
    <r>
      <rPr>
        <b/>
        <sz val="14"/>
        <rFont val="ArialUpR"/>
        <family val="0"/>
      </rPr>
      <t xml:space="preserve"> - LUNA OCTOMBRIE 2022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</si>
  <si>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OCTOMBRIE 2022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</si>
  <si>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OCTOMBRIE 2022</t>
    </r>
  </si>
  <si>
    <t xml:space="preserve">MEDIMA HEALTH SA </t>
  </si>
  <si>
    <t xml:space="preserve">CENTRUL MEDICAL MATEUS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</si>
</sst>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4" xfId="0" applyNumberFormat="1" applyFont="1" applyFill="1" applyBorder="1" applyAlignment="1">
      <alignment horizontal="right" vertical="center"/>
    </xf>
    <xf numFmtId="4" fontId="14" fillId="24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7" xfId="0" applyFont="1" applyBorder="1" applyAlignment="1">
      <alignment vertical="center"/>
    </xf>
    <xf numFmtId="4" fontId="33" fillId="0" borderId="12" xfId="0" applyNumberFormat="1" applyFont="1" applyFill="1" applyBorder="1" applyAlignment="1">
      <alignment wrapText="1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4" fontId="33" fillId="0" borderId="21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3" xfId="0" applyFont="1" applyBorder="1" applyAlignment="1">
      <alignment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wrapText="1"/>
    </xf>
    <xf numFmtId="4" fontId="3" fillId="0" borderId="22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4" fontId="33" fillId="0" borderId="16" xfId="0" applyNumberFormat="1" applyFont="1" applyFill="1" applyBorder="1" applyAlignment="1">
      <alignment wrapText="1"/>
    </xf>
    <xf numFmtId="0" fontId="5" fillId="0" borderId="20" xfId="0" applyFont="1" applyBorder="1" applyAlignment="1">
      <alignment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3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30" xfId="0" applyNumberFormat="1" applyFont="1" applyBorder="1" applyAlignment="1">
      <alignment horizontal="right" vertical="center"/>
    </xf>
    <xf numFmtId="4" fontId="14" fillId="24" borderId="31" xfId="0" applyNumberFormat="1" applyFont="1" applyFill="1" applyBorder="1" applyAlignment="1">
      <alignment vertical="center"/>
    </xf>
    <xf numFmtId="0" fontId="3" fillId="10" borderId="32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5" xfId="0" applyNumberFormat="1" applyFont="1" applyFill="1" applyBorder="1" applyAlignment="1">
      <alignment wrapText="1"/>
    </xf>
    <xf numFmtId="4" fontId="3" fillId="10" borderId="33" xfId="0" applyNumberFormat="1" applyFont="1" applyFill="1" applyBorder="1" applyAlignment="1">
      <alignment/>
    </xf>
    <xf numFmtId="4" fontId="3" fillId="0" borderId="34" xfId="0" applyNumberFormat="1" applyFont="1" applyBorder="1" applyAlignment="1">
      <alignment/>
    </xf>
    <xf numFmtId="4" fontId="3" fillId="10" borderId="35" xfId="0" applyNumberFormat="1" applyFont="1" applyFill="1" applyBorder="1" applyAlignment="1">
      <alignment/>
    </xf>
    <xf numFmtId="4" fontId="3" fillId="10" borderId="36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 wrapText="1"/>
    </xf>
    <xf numFmtId="4" fontId="3" fillId="0" borderId="37" xfId="0" applyNumberFormat="1" applyFont="1" applyFill="1" applyBorder="1" applyAlignment="1">
      <alignment wrapText="1"/>
    </xf>
    <xf numFmtId="4" fontId="3" fillId="0" borderId="38" xfId="0" applyNumberFormat="1" applyFont="1" applyFill="1" applyBorder="1" applyAlignment="1">
      <alignment wrapText="1"/>
    </xf>
    <xf numFmtId="4" fontId="3" fillId="0" borderId="39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4" fontId="1" fillId="0" borderId="40" xfId="0" applyNumberFormat="1" applyFont="1" applyFill="1" applyBorder="1" applyAlignment="1">
      <alignment wrapText="1"/>
    </xf>
    <xf numFmtId="4" fontId="1" fillId="0" borderId="21" xfId="0" applyNumberFormat="1" applyFont="1" applyFill="1" applyBorder="1" applyAlignment="1">
      <alignment wrapText="1"/>
    </xf>
    <xf numFmtId="4" fontId="1" fillId="0" borderId="41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0" fontId="34" fillId="0" borderId="24" xfId="0" applyFont="1" applyBorder="1" applyAlignment="1">
      <alignment horizontal="left" vertical="center" wrapText="1"/>
    </xf>
    <xf numFmtId="4" fontId="3" fillId="0" borderId="33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" fontId="3" fillId="10" borderId="4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3" fillId="10" borderId="46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3" fillId="10" borderId="47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 horizontal="right" vertical="center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24" borderId="51" xfId="0" applyFont="1" applyFill="1" applyBorder="1" applyAlignment="1">
      <alignment horizontal="center"/>
    </xf>
    <xf numFmtId="0" fontId="14" fillId="24" borderId="15" xfId="0" applyFont="1" applyFill="1" applyBorder="1" applyAlignment="1">
      <alignment horizontal="center"/>
    </xf>
    <xf numFmtId="0" fontId="11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1" fillId="5" borderId="52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7"/>
  <dimension ref="A1:G48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28"/>
      <c r="D2" s="11"/>
      <c r="E2" s="11"/>
    </row>
    <row r="3" spans="1:5" s="2" customFormat="1" ht="33" customHeight="1">
      <c r="A3" s="109" t="s">
        <v>0</v>
      </c>
      <c r="B3" s="109"/>
      <c r="C3" s="109"/>
      <c r="D3" s="109"/>
      <c r="E3" s="109"/>
    </row>
    <row r="4" spans="1:5" s="2" customFormat="1" ht="30.75" customHeight="1" thickBot="1">
      <c r="A4" s="18"/>
      <c r="B4" s="106" t="s">
        <v>34</v>
      </c>
      <c r="C4" s="106"/>
      <c r="D4" s="106"/>
      <c r="E4" s="106"/>
    </row>
    <row r="5" spans="1:6" s="10" customFormat="1" ht="28.5" customHeight="1">
      <c r="A5" s="94" t="s">
        <v>20</v>
      </c>
      <c r="B5" s="99" t="s">
        <v>21</v>
      </c>
      <c r="C5" s="94" t="s">
        <v>19</v>
      </c>
      <c r="D5" s="89" t="s">
        <v>35</v>
      </c>
      <c r="E5" s="101" t="s">
        <v>36</v>
      </c>
      <c r="F5" s="55" t="s">
        <v>31</v>
      </c>
    </row>
    <row r="6" spans="1:6" s="1" customFormat="1" ht="18.75" customHeight="1" thickBot="1">
      <c r="A6" s="95"/>
      <c r="B6" s="100"/>
      <c r="C6" s="95"/>
      <c r="D6" s="90"/>
      <c r="E6" s="102"/>
      <c r="F6" s="56" t="s">
        <v>32</v>
      </c>
    </row>
    <row r="7" spans="1:6" s="9" customFormat="1" ht="24" customHeight="1">
      <c r="A7" s="27">
        <v>1</v>
      </c>
      <c r="B7" s="23">
        <v>14721295</v>
      </c>
      <c r="C7" s="37" t="s">
        <v>17</v>
      </c>
      <c r="D7" s="45">
        <v>65788.24</v>
      </c>
      <c r="E7" s="51">
        <v>66369.89</v>
      </c>
      <c r="F7" s="59">
        <f>E7-D7</f>
        <v>581.6499999999942</v>
      </c>
    </row>
    <row r="8" spans="1:6" s="9" customFormat="1" ht="24" customHeight="1">
      <c r="A8" s="22">
        <v>2</v>
      </c>
      <c r="B8" s="21">
        <v>13368447</v>
      </c>
      <c r="C8" s="32" t="s">
        <v>2</v>
      </c>
      <c r="D8" s="30">
        <v>40000</v>
      </c>
      <c r="E8" s="52">
        <v>35285.77</v>
      </c>
      <c r="F8" s="77"/>
    </row>
    <row r="9" spans="1:6" s="9" customFormat="1" ht="24" customHeight="1">
      <c r="A9" s="22">
        <v>3</v>
      </c>
      <c r="B9" s="21">
        <v>4486524</v>
      </c>
      <c r="C9" s="32" t="s">
        <v>14</v>
      </c>
      <c r="D9" s="30">
        <v>34266.782509782504</v>
      </c>
      <c r="E9" s="52">
        <v>35967.66</v>
      </c>
      <c r="F9" s="59">
        <f>E9-D9</f>
        <v>1700.8774902174991</v>
      </c>
    </row>
    <row r="10" spans="1:6" s="9" customFormat="1" ht="24" customHeight="1">
      <c r="A10" s="22">
        <v>4</v>
      </c>
      <c r="B10" s="21">
        <v>20185990</v>
      </c>
      <c r="C10" s="32" t="s">
        <v>3</v>
      </c>
      <c r="D10" s="30">
        <v>35471.37137937457</v>
      </c>
      <c r="E10" s="52">
        <v>78701.57</v>
      </c>
      <c r="F10" s="59">
        <f>E10-D10</f>
        <v>43230.19862062544</v>
      </c>
    </row>
    <row r="11" spans="1:6" s="9" customFormat="1" ht="24" customHeight="1">
      <c r="A11" s="22">
        <v>5</v>
      </c>
      <c r="B11" s="21">
        <v>9550768</v>
      </c>
      <c r="C11" s="33" t="s">
        <v>25</v>
      </c>
      <c r="D11" s="30">
        <v>77481.6490392027</v>
      </c>
      <c r="E11" s="52">
        <v>104672.34</v>
      </c>
      <c r="F11" s="59">
        <f>E11-D11</f>
        <v>27190.690960797292</v>
      </c>
    </row>
    <row r="12" spans="1:6" s="9" customFormat="1" ht="24" customHeight="1">
      <c r="A12" s="22">
        <v>6</v>
      </c>
      <c r="B12" s="21">
        <v>30496144</v>
      </c>
      <c r="C12" s="76" t="s">
        <v>33</v>
      </c>
      <c r="D12" s="58">
        <v>21889.164472526285</v>
      </c>
      <c r="E12" s="75">
        <v>21889.16</v>
      </c>
      <c r="F12" s="77"/>
    </row>
    <row r="13" spans="1:6" s="9" customFormat="1" ht="24" customHeight="1" thickBot="1">
      <c r="A13" s="22">
        <v>7</v>
      </c>
      <c r="B13" s="21">
        <v>14547955</v>
      </c>
      <c r="C13" s="32" t="s">
        <v>4</v>
      </c>
      <c r="D13" s="34">
        <v>11000</v>
      </c>
      <c r="E13" s="53">
        <v>16170</v>
      </c>
      <c r="F13" s="59">
        <f>E13-D13</f>
        <v>5170</v>
      </c>
    </row>
    <row r="14" spans="1:7" s="15" customFormat="1" ht="21.75" customHeight="1" thickBot="1">
      <c r="A14" s="103" t="s">
        <v>1</v>
      </c>
      <c r="B14" s="104"/>
      <c r="C14" s="105"/>
      <c r="D14" s="25">
        <f>SUM(D7:D13)</f>
        <v>285897.2074008861</v>
      </c>
      <c r="E14" s="25">
        <f>SUM(E7:E13)</f>
        <v>359056.38999999996</v>
      </c>
      <c r="F14" s="57">
        <f>SUM(F7:F13)</f>
        <v>77873.41707164023</v>
      </c>
      <c r="G14" s="36"/>
    </row>
    <row r="15" spans="1:6" s="24" customFormat="1" ht="18" customHeight="1">
      <c r="A15" s="19"/>
      <c r="B15" s="19"/>
      <c r="C15" s="19"/>
      <c r="D15" s="20"/>
      <c r="E15" s="20"/>
      <c r="F15" s="50"/>
    </row>
    <row r="16" spans="1:6" s="2" customFormat="1" ht="21.75" customHeight="1" thickBot="1">
      <c r="A16" s="18"/>
      <c r="B16" s="106" t="s">
        <v>37</v>
      </c>
      <c r="C16" s="106"/>
      <c r="D16" s="106"/>
      <c r="E16" s="106"/>
      <c r="F16" s="50"/>
    </row>
    <row r="17" spans="1:6" s="10" customFormat="1" ht="28.5" customHeight="1">
      <c r="A17" s="94" t="s">
        <v>20</v>
      </c>
      <c r="B17" s="99" t="s">
        <v>21</v>
      </c>
      <c r="C17" s="107" t="s">
        <v>19</v>
      </c>
      <c r="D17" s="89" t="s">
        <v>35</v>
      </c>
      <c r="E17" s="101" t="s">
        <v>36</v>
      </c>
      <c r="F17" s="80"/>
    </row>
    <row r="18" spans="1:6" s="1" customFormat="1" ht="10.5" customHeight="1" thickBot="1">
      <c r="A18" s="95"/>
      <c r="B18" s="100"/>
      <c r="C18" s="108"/>
      <c r="D18" s="90"/>
      <c r="E18" s="102"/>
      <c r="F18" s="81"/>
    </row>
    <row r="19" spans="1:6" s="13" customFormat="1" ht="24.75" customHeight="1">
      <c r="A19" s="27">
        <v>1</v>
      </c>
      <c r="B19" s="23">
        <v>37839517</v>
      </c>
      <c r="C19" s="78" t="s">
        <v>40</v>
      </c>
      <c r="D19" s="83">
        <v>15600</v>
      </c>
      <c r="E19" s="84">
        <v>62380</v>
      </c>
      <c r="F19" s="85">
        <f>E19-D19</f>
        <v>46780</v>
      </c>
    </row>
    <row r="20" spans="1:6" s="9" customFormat="1" ht="24.75" customHeight="1">
      <c r="A20" s="22">
        <v>2</v>
      </c>
      <c r="B20" s="21">
        <v>41937378</v>
      </c>
      <c r="C20" s="79" t="s">
        <v>41</v>
      </c>
      <c r="D20" s="71">
        <v>6000</v>
      </c>
      <c r="E20" s="72">
        <v>34370</v>
      </c>
      <c r="F20" s="82">
        <f>E20-D20</f>
        <v>28370</v>
      </c>
    </row>
    <row r="21" spans="1:6" s="9" customFormat="1" ht="24.75" customHeight="1">
      <c r="A21" s="27">
        <v>3</v>
      </c>
      <c r="B21" s="23">
        <v>18039992</v>
      </c>
      <c r="C21" s="37" t="s">
        <v>6</v>
      </c>
      <c r="D21" s="71">
        <v>13551.998450157213</v>
      </c>
      <c r="E21" s="72">
        <v>13552</v>
      </c>
      <c r="F21" s="86"/>
    </row>
    <row r="22" spans="1:6" s="9" customFormat="1" ht="24.75" customHeight="1" thickBot="1">
      <c r="A22" s="22">
        <v>4</v>
      </c>
      <c r="B22" s="21">
        <v>18042815</v>
      </c>
      <c r="C22" s="32" t="s">
        <v>5</v>
      </c>
      <c r="D22" s="73">
        <v>7200.731096743785</v>
      </c>
      <c r="E22" s="74">
        <v>7655</v>
      </c>
      <c r="F22" s="87">
        <f>E22-D22</f>
        <v>454.2689032562148</v>
      </c>
    </row>
    <row r="23" spans="1:6" s="15" customFormat="1" ht="21.75" customHeight="1" thickBot="1">
      <c r="A23" s="103" t="s">
        <v>7</v>
      </c>
      <c r="B23" s="104"/>
      <c r="C23" s="104"/>
      <c r="D23" s="25">
        <f>SUM(D19:D22)</f>
        <v>42352.729546901</v>
      </c>
      <c r="E23" s="25">
        <f>SUM(E19:E22)</f>
        <v>117957</v>
      </c>
      <c r="F23" s="88">
        <f>SUM(F19:F22)</f>
        <v>75604.26890325622</v>
      </c>
    </row>
    <row r="24" ht="15">
      <c r="F24" s="64"/>
    </row>
    <row r="25" spans="1:6" s="2" customFormat="1" ht="37.5" customHeight="1" thickBot="1">
      <c r="A25" s="98" t="s">
        <v>38</v>
      </c>
      <c r="B25" s="98"/>
      <c r="C25" s="98"/>
      <c r="D25" s="98"/>
      <c r="E25" s="98"/>
      <c r="F25" s="50"/>
    </row>
    <row r="26" spans="1:6" s="10" customFormat="1" ht="28.5" customHeight="1">
      <c r="A26" s="94" t="s">
        <v>20</v>
      </c>
      <c r="B26" s="99" t="s">
        <v>21</v>
      </c>
      <c r="C26" s="94" t="s">
        <v>19</v>
      </c>
      <c r="D26" s="89" t="s">
        <v>35</v>
      </c>
      <c r="E26" s="101" t="s">
        <v>36</v>
      </c>
      <c r="F26" s="50"/>
    </row>
    <row r="27" spans="1:6" s="1" customFormat="1" ht="11.25" customHeight="1" thickBot="1">
      <c r="A27" s="95"/>
      <c r="B27" s="100"/>
      <c r="C27" s="95"/>
      <c r="D27" s="90"/>
      <c r="E27" s="102"/>
      <c r="F27" s="50"/>
    </row>
    <row r="28" spans="1:6" s="9" customFormat="1" ht="21" customHeight="1">
      <c r="A28" s="22">
        <v>1</v>
      </c>
      <c r="B28" s="21">
        <v>20665530</v>
      </c>
      <c r="C28" s="32" t="s">
        <v>8</v>
      </c>
      <c r="D28" s="35">
        <v>1500</v>
      </c>
      <c r="E28" s="41">
        <v>1500</v>
      </c>
      <c r="F28" s="50"/>
    </row>
    <row r="29" spans="1:6" s="9" customFormat="1" ht="21" customHeight="1">
      <c r="A29" s="22">
        <v>2</v>
      </c>
      <c r="B29" s="21">
        <v>20029621</v>
      </c>
      <c r="C29" s="38" t="s">
        <v>23</v>
      </c>
      <c r="D29" s="35">
        <v>900</v>
      </c>
      <c r="E29" s="41">
        <v>900</v>
      </c>
      <c r="F29" s="50"/>
    </row>
    <row r="30" spans="1:6" s="9" customFormat="1" ht="21" customHeight="1">
      <c r="A30" s="22">
        <v>3</v>
      </c>
      <c r="B30" s="21">
        <v>37076849</v>
      </c>
      <c r="C30" s="38" t="s">
        <v>27</v>
      </c>
      <c r="D30" s="40">
        <v>1200</v>
      </c>
      <c r="E30" s="41">
        <v>1200</v>
      </c>
      <c r="F30" s="50"/>
    </row>
    <row r="31" spans="1:6" s="9" customFormat="1" ht="21" customHeight="1">
      <c r="A31" s="22">
        <v>4</v>
      </c>
      <c r="B31" s="21">
        <v>19663667</v>
      </c>
      <c r="C31" s="38" t="s">
        <v>26</v>
      </c>
      <c r="D31" s="40">
        <v>900</v>
      </c>
      <c r="E31" s="41">
        <v>900</v>
      </c>
      <c r="F31" s="50"/>
    </row>
    <row r="32" spans="1:6" s="9" customFormat="1" ht="21" customHeight="1">
      <c r="A32" s="22">
        <v>5</v>
      </c>
      <c r="B32" s="23">
        <v>20161826</v>
      </c>
      <c r="C32" s="37" t="s">
        <v>9</v>
      </c>
      <c r="D32" s="40">
        <v>2925</v>
      </c>
      <c r="E32" s="41">
        <v>2850</v>
      </c>
      <c r="F32" s="50"/>
    </row>
    <row r="33" spans="1:6" s="9" customFormat="1" ht="21" customHeight="1">
      <c r="A33" s="22">
        <v>6</v>
      </c>
      <c r="B33" s="21">
        <v>7964100</v>
      </c>
      <c r="C33" s="39" t="s">
        <v>24</v>
      </c>
      <c r="D33" s="40">
        <v>2600</v>
      </c>
      <c r="E33" s="41">
        <v>2560</v>
      </c>
      <c r="F33" s="50"/>
    </row>
    <row r="34" spans="1:6" s="9" customFormat="1" ht="21" customHeight="1">
      <c r="A34" s="22">
        <v>7</v>
      </c>
      <c r="B34" s="21">
        <v>4721239</v>
      </c>
      <c r="C34" s="32" t="s">
        <v>16</v>
      </c>
      <c r="D34" s="40">
        <v>2200</v>
      </c>
      <c r="E34" s="41">
        <v>420</v>
      </c>
      <c r="F34" s="50"/>
    </row>
    <row r="35" spans="1:6" s="9" customFormat="1" ht="21" customHeight="1" thickBot="1">
      <c r="A35" s="22">
        <v>8</v>
      </c>
      <c r="B35" s="43">
        <v>4342863</v>
      </c>
      <c r="C35" s="46" t="s">
        <v>10</v>
      </c>
      <c r="D35" s="47">
        <v>14000</v>
      </c>
      <c r="E35" s="48">
        <v>12515</v>
      </c>
      <c r="F35" s="50"/>
    </row>
    <row r="36" spans="1:6" s="15" customFormat="1" ht="25.5" customHeight="1" thickBot="1">
      <c r="A36" s="91" t="s">
        <v>11</v>
      </c>
      <c r="B36" s="92"/>
      <c r="C36" s="93"/>
      <c r="D36" s="31">
        <f>SUM(D28:D35)</f>
        <v>26225</v>
      </c>
      <c r="E36" s="14">
        <f>SUM(E28:E35)</f>
        <v>22845</v>
      </c>
      <c r="F36" s="50"/>
    </row>
    <row r="37" ht="15">
      <c r="F37" s="50"/>
    </row>
    <row r="38" spans="1:6" s="2" customFormat="1" ht="33.75" customHeight="1" thickBot="1">
      <c r="A38" s="98" t="s">
        <v>39</v>
      </c>
      <c r="B38" s="98"/>
      <c r="C38" s="98"/>
      <c r="D38" s="98"/>
      <c r="E38" s="98"/>
      <c r="F38" s="50"/>
    </row>
    <row r="39" spans="1:6" s="10" customFormat="1" ht="28.5" customHeight="1">
      <c r="A39" s="94" t="s">
        <v>20</v>
      </c>
      <c r="B39" s="99" t="s">
        <v>21</v>
      </c>
      <c r="C39" s="94" t="s">
        <v>19</v>
      </c>
      <c r="D39" s="89" t="s">
        <v>35</v>
      </c>
      <c r="E39" s="101" t="s">
        <v>36</v>
      </c>
      <c r="F39" s="50"/>
    </row>
    <row r="40" spans="1:6" s="1" customFormat="1" ht="9.75" customHeight="1" thickBot="1">
      <c r="A40" s="95"/>
      <c r="B40" s="100"/>
      <c r="C40" s="95"/>
      <c r="D40" s="90"/>
      <c r="E40" s="102"/>
      <c r="F40" s="50"/>
    </row>
    <row r="41" spans="1:7" s="13" customFormat="1" ht="24" customHeight="1">
      <c r="A41" s="27">
        <v>1</v>
      </c>
      <c r="B41" s="23">
        <v>11333442</v>
      </c>
      <c r="C41" s="29" t="s">
        <v>15</v>
      </c>
      <c r="D41" s="66">
        <f>70146.24+51439.08</f>
        <v>121585.32</v>
      </c>
      <c r="E41" s="68">
        <f>70276.9+51428</f>
        <v>121704.9</v>
      </c>
      <c r="F41" s="62">
        <v>130.66</v>
      </c>
      <c r="G41" s="12"/>
    </row>
    <row r="42" spans="1:7" s="13" customFormat="1" ht="24" customHeight="1">
      <c r="A42" s="27">
        <v>2</v>
      </c>
      <c r="B42" s="21">
        <v>7964100</v>
      </c>
      <c r="C42" s="29" t="s">
        <v>28</v>
      </c>
      <c r="D42" s="65">
        <v>26934.578800239462</v>
      </c>
      <c r="E42" s="69">
        <v>108185</v>
      </c>
      <c r="F42" s="62">
        <f>E42-D42</f>
        <v>81250.42119976055</v>
      </c>
      <c r="G42" s="12"/>
    </row>
    <row r="43" spans="1:6" s="9" customFormat="1" ht="24.75" customHeight="1" thickBot="1">
      <c r="A43" s="42">
        <v>3</v>
      </c>
      <c r="B43" s="43">
        <v>4342863</v>
      </c>
      <c r="C43" s="44" t="s">
        <v>12</v>
      </c>
      <c r="D43" s="67">
        <v>48501</v>
      </c>
      <c r="E43" s="70">
        <v>48501</v>
      </c>
      <c r="F43" s="60"/>
    </row>
    <row r="44" spans="1:6" s="15" customFormat="1" ht="25.5" customHeight="1" thickBot="1">
      <c r="A44" s="91" t="s">
        <v>13</v>
      </c>
      <c r="B44" s="92"/>
      <c r="C44" s="93"/>
      <c r="D44" s="14">
        <f>SUM(D41:D43)</f>
        <v>197020.89880023946</v>
      </c>
      <c r="E44" s="14">
        <f>SUM(E41:E43)</f>
        <v>278390.9</v>
      </c>
      <c r="F44" s="61">
        <f>F41+F42</f>
        <v>81381.08119976055</v>
      </c>
    </row>
    <row r="45" ht="15.75" thickBot="1"/>
    <row r="46" spans="1:6" ht="27.75" customHeight="1" thickBot="1">
      <c r="A46" s="96" t="s">
        <v>22</v>
      </c>
      <c r="B46" s="97"/>
      <c r="C46" s="97"/>
      <c r="D46" s="26">
        <f>D14+D23+D36+D44</f>
        <v>551495.8357480266</v>
      </c>
      <c r="E46" s="54">
        <f>E14+E23+E36+E44</f>
        <v>778249.29</v>
      </c>
      <c r="F46" s="57">
        <f>F14+F23+F44</f>
        <v>234858.767174657</v>
      </c>
    </row>
    <row r="47" ht="21" customHeight="1">
      <c r="D47" s="4" t="s">
        <v>29</v>
      </c>
    </row>
    <row r="48" spans="3:4" ht="21" customHeight="1">
      <c r="C48" s="49" t="s">
        <v>30</v>
      </c>
      <c r="D48" s="63">
        <f>F46</f>
        <v>234858.767174657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4:C14"/>
    <mergeCell ref="B16:E16"/>
    <mergeCell ref="A17:A18"/>
    <mergeCell ref="B17:B18"/>
    <mergeCell ref="C17:C18"/>
    <mergeCell ref="D17:D18"/>
    <mergeCell ref="E17:E18"/>
    <mergeCell ref="A23:C23"/>
    <mergeCell ref="A25:E25"/>
    <mergeCell ref="A26:A27"/>
    <mergeCell ref="B26:B27"/>
    <mergeCell ref="C26:C27"/>
    <mergeCell ref="D26:D27"/>
    <mergeCell ref="E26:E27"/>
    <mergeCell ref="A44:C44"/>
    <mergeCell ref="A46:C46"/>
    <mergeCell ref="A36:C36"/>
    <mergeCell ref="A38:E38"/>
    <mergeCell ref="A39:A40"/>
    <mergeCell ref="B39:B40"/>
    <mergeCell ref="C39:C40"/>
    <mergeCell ref="D39:D40"/>
    <mergeCell ref="E39:E40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2022-11-10T08:21:06Z</cp:lastPrinted>
  <dcterms:created xsi:type="dcterms:W3CDTF">2006-01-27T07:43:28Z</dcterms:created>
  <dcterms:modified xsi:type="dcterms:W3CDTF">2022-11-21T15:32:34Z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