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<sst xmlns="http://schemas.openxmlformats.org/spreadsheetml/2006/main" count="179" uniqueCount="109">
  <si>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</si>
  <si>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</si>
  <si>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</si>
  <si>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</si>
  <si>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</si>
  <si>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</si>
  <si>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</si>
  <si>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</si>
  <si>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</si>
  <si>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</si>
  <si>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</si>
  <si>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</si>
  <si>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</si>
  <si>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</si>
  <si>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</si>
  <si>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</si>
  <si>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</si>
  <si>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</si>
  <si>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</si>
  <si>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</si>
  <si>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</si>
  <si>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</si>
  <si>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</si>
  <si>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</si>
  <si>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</si>
  <si>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</si>
  <si>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</si>
  <si>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</si>
  <si>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</si>
  <si>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</si>
  <si>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</si>
  <si>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</si>
  <si>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S.C.NEWVITALCLINIC S.R.L.</t>
  </si>
  <si>
    <t>30496144</t>
  </si>
  <si>
    <t>1832</t>
  </si>
  <si>
    <t>Cont bancar: RO93TREZ1515069XXX010316, Trezoreria Braila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</si>
  <si>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</si>
  <si>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</si>
  <si>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</si>
  <si>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</si>
  <si>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</si>
  <si>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</si>
  <si>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</si>
  <si>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</si>
  <si>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</si>
  <si>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</si>
  <si>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</si>
  <si>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</si>
  <si>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</si>
  <si>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</si>
  <si>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</si>
  <si>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</si>
  <si>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</si>
  <si>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</si>
  <si>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</si>
  <si>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</si>
  <si>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</si>
  <si>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</si>
  <si>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</si>
  <si>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</si>
  <si>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</si>
  <si>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</si>
  <si>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</si>
  <si>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</si>
  <si>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</si>
  <si>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</si>
  <si>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</si>
  <si>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</si>
  <si>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</si>
  <si>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</si>
  <si>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</si>
  <si>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</si>
  <si>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</si>
  <si>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</si>
  <si>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</si>
  <si>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</si>
  <si>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</si>
  <si>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</si>
  <si>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</si>
  <si>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</si>
  <si>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</si>
  <si>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</si>
  <si>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1508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</si>
  <si>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</si>
  <si>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</si>
  <si>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</si>
  <si>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</si>
  <si>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</si>
  <si>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</si>
  <si>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</si>
  <si>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</si>
  <si>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</si>
  <si>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</si>
  <si>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</si>
  <si>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</si>
  <si>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</si>
  <si>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</si>
  <si>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</si>
  <si>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 xml:space="preserve">Monitorizari/Preventii &gt;40 ani </t>
  </si>
  <si>
    <t>OUG 15/2022</t>
  </si>
  <si>
    <t>LABORATOARE - AUGUST 2023</t>
  </si>
  <si>
    <t>RADIOLOGIE - IMAGISTICA (inclusiv SPITALE)  -AUGUST 2023</t>
  </si>
  <si>
    <t xml:space="preserve">RADIOLOGIE - IMAGISTICA (acte aditionale)  -AUGUST2023 </t>
  </si>
  <si>
    <t xml:space="preserve">          Cont bancar: RO13TREZ15121F332100XXXX, TREZORERIE</t>
  </si>
  <si>
    <t xml:space="preserve">          Cont bancar: RO57TREZ15321F332100XXXX, TREZORERIE</t>
  </si>
  <si>
    <t xml:space="preserve">          Cont bancar: RO35TREZ1515069XXX000690, TREZORERIE</t>
  </si>
  <si>
    <t>Suma contractata</t>
  </si>
  <si>
    <t>Plata partiala 15/09/2023 = 52% din contract</t>
  </si>
  <si>
    <t>KAL 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</si>
</sst>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56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 style="medium"/>
    </border>
    <border>
      <left>
        <color indexed="9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9"/>
      </left>
      <right>
        <color indexed="63"/>
      </right>
      <top style="medium"/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9" fillId="34" borderId="12" xfId="0" applyNumberFormat="1" applyFont="1" applyFill="1" applyBorder="1" applyAlignment="1">
      <alignment horizontal="right" vertical="center" wrapText="1"/>
    </xf>
    <xf numFmtId="0" fontId="1" fillId="33" borderId="0" xfId="48" applyFont="1" applyFill="1" applyAlignment="1">
      <alignment horizontal="left" vertical="top" wrapText="1"/>
      <protection/>
    </xf>
    <xf numFmtId="4" fontId="1" fillId="33" borderId="0" xfId="48" applyNumberFormat="1" applyFont="1" applyFill="1" applyAlignment="1">
      <alignment horizontal="left" vertical="top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48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3" fillId="33" borderId="21" xfId="48" applyFont="1" applyFill="1" applyBorder="1" applyAlignment="1">
      <alignment horizontal="center" vertical="center" wrapText="1"/>
      <protection/>
    </xf>
    <xf numFmtId="0" fontId="3" fillId="33" borderId="22" xfId="4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2" xfId="48" applyFont="1" applyFill="1" applyBorder="1" applyAlignment="1">
      <alignment horizontal="left" vertical="center" wrapText="1"/>
      <protection/>
    </xf>
    <xf numFmtId="0" fontId="3" fillId="35" borderId="24" xfId="48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182" fontId="3" fillId="36" borderId="27" xfId="0" applyNumberFormat="1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182" fontId="3" fillId="33" borderId="27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/>
    </xf>
    <xf numFmtId="182" fontId="3" fillId="33" borderId="38" xfId="0" applyNumberFormat="1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182" fontId="3" fillId="33" borderId="32" xfId="0" applyNumberFormat="1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182" fontId="3" fillId="33" borderId="42" xfId="0" applyNumberFormat="1" applyFont="1" applyFill="1" applyBorder="1" applyAlignment="1">
      <alignment horizontal="left" vertical="center" wrapText="1"/>
    </xf>
    <xf numFmtId="173" fontId="3" fillId="33" borderId="35" xfId="0" applyNumberFormat="1" applyFont="1" applyFill="1" applyBorder="1" applyAlignment="1">
      <alignment horizontal="right" vertical="center" wrapText="1"/>
    </xf>
    <xf numFmtId="0" fontId="0" fillId="0" borderId="43" xfId="0" applyBorder="1" applyAlignment="1">
      <alignment/>
    </xf>
    <xf numFmtId="4" fontId="4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4" fillId="33" borderId="40" xfId="48" applyFont="1" applyFill="1" applyBorder="1" applyAlignment="1">
      <alignment horizontal="center" vertical="center" wrapText="1"/>
      <protection/>
    </xf>
    <xf numFmtId="0" fontId="4" fillId="33" borderId="45" xfId="48" applyFont="1" applyFill="1" applyBorder="1" applyAlignment="1">
      <alignment horizontal="center" vertical="center" wrapText="1"/>
      <protection/>
    </xf>
    <xf numFmtId="0" fontId="3" fillId="33" borderId="44" xfId="0" applyFont="1" applyFill="1" applyBorder="1" applyAlignment="1">
      <alignment horizontal="center" vertical="center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1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4" fontId="10" fillId="35" borderId="4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" fillId="33" borderId="0" xfId="48" applyNumberFormat="1" applyFont="1" applyFill="1" applyAlignment="1">
      <alignment horizontal="right" vertical="top" wrapText="1"/>
      <protection/>
    </xf>
    <xf numFmtId="4" fontId="21" fillId="36" borderId="38" xfId="0" applyNumberFormat="1" applyFont="1" applyFill="1" applyBorder="1" applyAlignment="1">
      <alignment horizontal="right" vertical="top" wrapText="1"/>
    </xf>
    <xf numFmtId="4" fontId="1" fillId="5" borderId="45" xfId="0" applyNumberFormat="1" applyFont="1" applyFill="1" applyBorder="1" applyAlignment="1">
      <alignment horizontal="right" vertical="top" wrapText="1"/>
    </xf>
    <xf numFmtId="4" fontId="20" fillId="5" borderId="44" xfId="0" applyNumberFormat="1" applyFont="1" applyFill="1" applyBorder="1" applyAlignment="1">
      <alignment horizontal="center" vertical="top" wrapText="1"/>
    </xf>
    <xf numFmtId="4" fontId="1" fillId="5" borderId="21" xfId="0" applyNumberFormat="1" applyFont="1" applyFill="1" applyBorder="1" applyAlignment="1">
      <alignment horizontal="right" vertical="top" wrapText="1"/>
    </xf>
    <xf numFmtId="4" fontId="1" fillId="5" borderId="44" xfId="0" applyNumberFormat="1" applyFont="1" applyFill="1" applyBorder="1" applyAlignment="1">
      <alignment horizontal="right" vertical="top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48" xfId="0" applyNumberFormat="1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0" fillId="35" borderId="4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52" xfId="0" applyNumberFormat="1" applyFont="1" applyFill="1" applyBorder="1" applyAlignment="1">
      <alignment horizontal="center" vertical="center" wrapText="1"/>
    </xf>
    <xf numFmtId="4" fontId="10" fillId="33" borderId="53" xfId="0" applyNumberFormat="1" applyFont="1" applyFill="1" applyBorder="1" applyAlignment="1">
      <alignment horizontal="center" vertical="center" wrapText="1"/>
    </xf>
    <xf numFmtId="4" fontId="10" fillId="33" borderId="4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4" fontId="10" fillId="36" borderId="55" xfId="0" applyNumberFormat="1" applyFont="1" applyFill="1" applyBorder="1" applyAlignment="1">
      <alignment horizontal="center" vertical="center"/>
    </xf>
    <xf numFmtId="4" fontId="10" fillId="36" borderId="56" xfId="0" applyNumberFormat="1" applyFont="1" applyFill="1" applyBorder="1" applyAlignment="1">
      <alignment horizontal="center" vertical="center"/>
    </xf>
    <xf numFmtId="4" fontId="10" fillId="36" borderId="57" xfId="0" applyNumberFormat="1" applyFont="1" applyFill="1" applyBorder="1" applyAlignment="1">
      <alignment horizontal="center" vertical="center"/>
    </xf>
    <xf numFmtId="4" fontId="10" fillId="36" borderId="58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0" xfId="0" applyNumberFormat="1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12" fillId="34" borderId="5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2" fillId="1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20" fillId="5" borderId="45" xfId="0" applyNumberFormat="1" applyFont="1" applyFill="1" applyBorder="1" applyAlignment="1">
      <alignment horizontal="center" vertical="top" wrapText="1"/>
    </xf>
    <xf numFmtId="4" fontId="20" fillId="5" borderId="44" xfId="0" applyNumberFormat="1" applyFont="1" applyFill="1" applyBorder="1" applyAlignment="1">
      <alignment horizontal="center" vertical="top" wrapText="1"/>
    </xf>
    <xf numFmtId="4" fontId="4" fillId="36" borderId="62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center" vertical="center"/>
    </xf>
    <xf numFmtId="0" fontId="11" fillId="33" borderId="13" xfId="48" applyFont="1" applyFill="1" applyBorder="1" applyAlignment="1">
      <alignment horizontal="center" vertical="center" wrapText="1"/>
      <protection/>
    </xf>
    <xf numFmtId="0" fontId="11" fillId="33" borderId="63" xfId="48" applyFont="1" applyFill="1" applyBorder="1" applyAlignment="1">
      <alignment horizontal="center" vertical="center" wrapText="1"/>
      <protection/>
    </xf>
    <xf numFmtId="0" fontId="11" fillId="33" borderId="12" xfId="48" applyFont="1" applyFill="1" applyBorder="1" applyAlignment="1">
      <alignment horizontal="center" vertical="center" wrapText="1"/>
      <protection/>
    </xf>
    <xf numFmtId="0" fontId="11" fillId="33" borderId="64" xfId="48" applyFont="1" applyFill="1" applyBorder="1" applyAlignment="1">
      <alignment horizontal="center" vertical="center"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3" borderId="0" xfId="48" applyFont="1" applyFill="1" applyAlignment="1">
      <alignment horizontal="left" vertical="top" wrapText="1"/>
      <protection/>
    </xf>
    <xf numFmtId="0" fontId="7" fillId="33" borderId="0" xfId="48" applyFont="1" applyFill="1" applyAlignment="1">
      <alignment horizontal="center" wrapText="1"/>
      <protection/>
    </xf>
    <xf numFmtId="0" fontId="4" fillId="33" borderId="50" xfId="48" applyFont="1" applyFill="1" applyBorder="1" applyAlignment="1">
      <alignment horizontal="center" vertical="center" wrapText="1"/>
      <protection/>
    </xf>
    <xf numFmtId="0" fontId="4" fillId="33" borderId="59" xfId="48" applyFont="1" applyFill="1" applyBorder="1" applyAlignment="1">
      <alignment horizontal="center" vertical="center" wrapText="1"/>
      <protection/>
    </xf>
    <xf numFmtId="0" fontId="4" fillId="33" borderId="65" xfId="48" applyFont="1" applyFill="1" applyBorder="1" applyAlignment="1">
      <alignment horizontal="center" vertical="center" wrapText="1"/>
      <protection/>
    </xf>
    <xf numFmtId="0" fontId="4" fillId="33" borderId="47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9" fillId="34" borderId="66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 wrapText="1"/>
    </xf>
    <xf numFmtId="4" fontId="12" fillId="34" borderId="63" xfId="0" applyNumberFormat="1" applyFont="1" applyFill="1" applyBorder="1" applyAlignment="1">
      <alignment horizontal="center" vertical="center" wrapText="1"/>
    </xf>
    <xf numFmtId="4" fontId="12" fillId="34" borderId="20" xfId="0" applyNumberFormat="1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68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right" vertical="center" wrapText="1"/>
    </xf>
    <xf numFmtId="4" fontId="12" fillId="34" borderId="36" xfId="0" applyNumberFormat="1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4" fontId="10" fillId="33" borderId="68" xfId="0" applyNumberFormat="1" applyFont="1" applyFill="1" applyBorder="1" applyAlignment="1">
      <alignment horizontal="center" vertical="center"/>
    </xf>
    <xf numFmtId="4" fontId="10" fillId="33" borderId="67" xfId="0" applyNumberFormat="1" applyFont="1" applyFill="1" applyBorder="1" applyAlignment="1">
      <alignment horizontal="center" vertical="center"/>
    </xf>
    <xf numFmtId="4" fontId="10" fillId="33" borderId="40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4" fillId="34" borderId="6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71" xfId="0" applyNumberFormat="1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73" xfId="48" applyFont="1" applyFill="1" applyBorder="1" applyAlignment="1">
      <alignment horizontal="center" vertical="center" wrapText="1"/>
      <protection/>
    </xf>
    <xf numFmtId="0" fontId="3" fillId="33" borderId="74" xfId="48" applyFont="1" applyFill="1" applyBorder="1" applyAlignment="1">
      <alignment horizontal="center" vertical="center" wrapText="1"/>
      <protection/>
    </xf>
    <xf numFmtId="0" fontId="3" fillId="33" borderId="75" xfId="48" applyFont="1" applyFill="1" applyBorder="1" applyAlignment="1">
      <alignment horizontal="center" vertical="center" wrapText="1"/>
      <protection/>
    </xf>
    <xf numFmtId="0" fontId="3" fillId="33" borderId="76" xfId="48" applyFont="1" applyFill="1" applyBorder="1" applyAlignment="1">
      <alignment horizontal="center" vertical="center" wrapText="1"/>
      <protection/>
    </xf>
    <xf numFmtId="0" fontId="5" fillId="33" borderId="58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3" fillId="33" borderId="77" xfId="48" applyFont="1" applyFill="1" applyBorder="1" applyAlignment="1">
      <alignment horizontal="center" vertical="center" wrapText="1"/>
      <protection/>
    </xf>
    <xf numFmtId="0" fontId="3" fillId="33" borderId="78" xfId="48" applyFont="1" applyFill="1" applyBorder="1" applyAlignment="1">
      <alignment horizontal="center" vertical="center" wrapText="1"/>
      <protection/>
    </xf>
    <xf numFmtId="4" fontId="10" fillId="33" borderId="73" xfId="48" applyNumberFormat="1" applyFont="1" applyFill="1" applyBorder="1" applyAlignment="1">
      <alignment horizontal="center" vertical="center" wrapText="1"/>
      <protection/>
    </xf>
    <xf numFmtId="4" fontId="10" fillId="33" borderId="79" xfId="48" applyNumberFormat="1" applyFont="1" applyFill="1" applyBorder="1" applyAlignment="1">
      <alignment horizontal="center" vertical="center" wrapText="1"/>
      <protection/>
    </xf>
    <xf numFmtId="4" fontId="10" fillId="33" borderId="74" xfId="48" applyNumberFormat="1" applyFont="1" applyFill="1" applyBorder="1" applyAlignment="1">
      <alignment horizontal="center" vertical="center" wrapText="1"/>
      <protection/>
    </xf>
    <xf numFmtId="4" fontId="10" fillId="33" borderId="75" xfId="48" applyNumberFormat="1" applyFont="1" applyFill="1" applyBorder="1" applyAlignment="1">
      <alignment horizontal="center" vertical="center" wrapText="1"/>
      <protection/>
    </xf>
    <xf numFmtId="4" fontId="10" fillId="33" borderId="80" xfId="48" applyNumberFormat="1" applyFont="1" applyFill="1" applyBorder="1" applyAlignment="1">
      <alignment horizontal="center" vertical="center" wrapText="1"/>
      <protection/>
    </xf>
    <xf numFmtId="4" fontId="10" fillId="33" borderId="76" xfId="48" applyNumberFormat="1" applyFont="1" applyFill="1" applyBorder="1" applyAlignment="1">
      <alignment horizontal="center" vertical="center" wrapText="1"/>
      <protection/>
    </xf>
    <xf numFmtId="0" fontId="3" fillId="33" borderId="81" xfId="48" applyFont="1" applyFill="1" applyBorder="1" applyAlignment="1">
      <alignment horizontal="left" vertical="center" wrapText="1"/>
      <protection/>
    </xf>
    <xf numFmtId="0" fontId="3" fillId="33" borderId="27" xfId="48" applyFont="1" applyFill="1" applyBorder="1" applyAlignment="1">
      <alignment horizontal="left" vertical="center" wrapText="1"/>
      <protection/>
    </xf>
    <xf numFmtId="0" fontId="3" fillId="33" borderId="32" xfId="48" applyFont="1" applyFill="1" applyBorder="1" applyAlignment="1">
      <alignment horizontal="left" vertical="center" wrapText="1"/>
      <protection/>
    </xf>
    <xf numFmtId="0" fontId="2" fillId="33" borderId="82" xfId="0" applyFont="1" applyFill="1" applyBorder="1" applyAlignment="1">
      <alignment horizontal="right" vertical="center" wrapText="1"/>
    </xf>
    <xf numFmtId="0" fontId="2" fillId="33" borderId="83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54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 horizontal="left" vertical="center" wrapText="1"/>
    </xf>
    <xf numFmtId="4" fontId="10" fillId="33" borderId="72" xfId="0" applyNumberFormat="1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left" vertical="center"/>
    </xf>
    <xf numFmtId="0" fontId="3" fillId="33" borderId="85" xfId="0" applyFont="1" applyFill="1" applyBorder="1" applyAlignment="1">
      <alignment horizontal="left" vertical="center"/>
    </xf>
    <xf numFmtId="0" fontId="3" fillId="33" borderId="8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87" xfId="0" applyFont="1" applyFill="1" applyBorder="1" applyAlignment="1">
      <alignment horizontal="left" vertical="center"/>
    </xf>
    <xf numFmtId="173" fontId="10" fillId="33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130" zoomScaleNormal="130" zoomScalePageLayoutView="0" workbookViewId="0" topLeftCell="A7">
      <selection activeCell="D7" sqref="D7:F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6.7109375" style="0" customWidth="1"/>
    <col min="11" max="11" width="11.57421875" style="0" customWidth="1"/>
    <col min="12" max="12" width="10.00390625" style="0" customWidth="1"/>
    <col min="13" max="13" width="10.8515625" style="0" customWidth="1"/>
    <col min="14" max="14" width="12.00390625" style="0" customWidth="1"/>
    <col min="15" max="15" width="12.57421875" style="9" customWidth="1"/>
    <col min="16" max="16" width="1.8515625" style="0" hidden="1" customWidth="1"/>
    <col min="17" max="17" width="0.13671875" style="0" hidden="1" customWidth="1"/>
    <col min="18" max="18" width="15.140625" style="114" customWidth="1"/>
    <col min="20" max="20" width="12.28125" style="0" bestFit="1" customWidth="1"/>
    <col min="21" max="21" width="10.140625" style="0" bestFit="1" customWidth="1"/>
  </cols>
  <sheetData>
    <row r="1" spans="1:17" ht="1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40</v>
      </c>
      <c r="P1" s="8"/>
      <c r="Q1" s="9"/>
    </row>
    <row r="2" spans="1:17" ht="15" customHeight="1">
      <c r="A2" s="5"/>
      <c r="B2" s="5"/>
      <c r="C2" s="161" t="s">
        <v>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8"/>
      <c r="Q2" s="9"/>
    </row>
    <row r="3" spans="1:17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8"/>
      <c r="P3" s="8"/>
      <c r="Q3" s="9"/>
    </row>
    <row r="4" spans="1:17" ht="30.75" customHeight="1">
      <c r="A4" s="5"/>
      <c r="B4" s="162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8"/>
      <c r="Q4" s="9"/>
    </row>
    <row r="5" spans="1:17" ht="19.5" customHeight="1">
      <c r="A5" s="5"/>
      <c r="B5" s="163" t="s">
        <v>100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9"/>
    </row>
    <row r="6" spans="1:18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"/>
      <c r="P6" s="1"/>
      <c r="Q6" s="1"/>
      <c r="R6" s="115"/>
    </row>
    <row r="7" spans="1:19" ht="15.75" customHeight="1" thickBot="1">
      <c r="A7" s="5"/>
      <c r="B7" s="125" t="s">
        <v>2</v>
      </c>
      <c r="C7" s="125"/>
      <c r="D7" s="126" t="s">
        <v>3</v>
      </c>
      <c r="E7" s="126"/>
      <c r="F7" s="126"/>
      <c r="G7" s="126" t="s">
        <v>4</v>
      </c>
      <c r="H7" s="126" t="s">
        <v>5</v>
      </c>
      <c r="I7" s="126"/>
      <c r="J7" s="126" t="s">
        <v>6</v>
      </c>
      <c r="K7" s="126"/>
      <c r="L7" s="127"/>
      <c r="M7" s="130" t="s">
        <v>41</v>
      </c>
      <c r="N7" s="131"/>
      <c r="O7" s="128" t="s">
        <v>7</v>
      </c>
      <c r="P7" s="128"/>
      <c r="Q7" s="129"/>
      <c r="R7" s="121"/>
      <c r="S7" s="9"/>
    </row>
    <row r="8" spans="1:19" ht="37.5" customHeight="1" thickBot="1">
      <c r="A8" s="5"/>
      <c r="B8" s="125"/>
      <c r="C8" s="125"/>
      <c r="D8" s="126"/>
      <c r="E8" s="126"/>
      <c r="F8" s="126"/>
      <c r="G8" s="126"/>
      <c r="H8" s="10" t="s">
        <v>8</v>
      </c>
      <c r="I8" s="10" t="s">
        <v>9</v>
      </c>
      <c r="J8" s="10" t="s">
        <v>8</v>
      </c>
      <c r="K8" s="10" t="s">
        <v>10</v>
      </c>
      <c r="L8" s="10" t="s">
        <v>9</v>
      </c>
      <c r="M8" s="10" t="s">
        <v>106</v>
      </c>
      <c r="N8" s="11" t="s">
        <v>98</v>
      </c>
      <c r="O8" s="128"/>
      <c r="P8" s="128"/>
      <c r="Q8" s="129"/>
      <c r="R8" s="122" t="s">
        <v>107</v>
      </c>
      <c r="S8" s="9"/>
    </row>
    <row r="9" spans="1:18" ht="18" customHeight="1" thickBot="1">
      <c r="A9" s="1"/>
      <c r="B9" s="132">
        <v>1</v>
      </c>
      <c r="C9" s="132"/>
      <c r="D9" s="133" t="s">
        <v>11</v>
      </c>
      <c r="E9" s="133"/>
      <c r="F9" s="133"/>
      <c r="G9" s="2" t="s">
        <v>12</v>
      </c>
      <c r="H9" s="2" t="s">
        <v>13</v>
      </c>
      <c r="I9" s="39">
        <v>75000</v>
      </c>
      <c r="J9" s="2">
        <v>212</v>
      </c>
      <c r="K9" s="47">
        <v>45175</v>
      </c>
      <c r="L9" s="3">
        <v>63874.11</v>
      </c>
      <c r="M9" s="3">
        <v>63874.11</v>
      </c>
      <c r="N9" s="139">
        <v>0</v>
      </c>
      <c r="O9" s="136">
        <v>63874.11</v>
      </c>
      <c r="P9" s="136"/>
      <c r="Q9" s="137"/>
      <c r="R9" s="121">
        <f>M9*52/100</f>
        <v>33214.5372</v>
      </c>
    </row>
    <row r="10" spans="1:18" ht="18" customHeight="1" thickBot="1">
      <c r="A10" s="1"/>
      <c r="B10" s="132"/>
      <c r="C10" s="132"/>
      <c r="D10" s="138" t="s">
        <v>15</v>
      </c>
      <c r="E10" s="138"/>
      <c r="F10" s="138"/>
      <c r="G10" s="138"/>
      <c r="H10" s="138"/>
      <c r="I10" s="138"/>
      <c r="J10" s="138"/>
      <c r="K10" s="138"/>
      <c r="L10" s="138"/>
      <c r="M10" s="97"/>
      <c r="N10" s="139"/>
      <c r="O10" s="136"/>
      <c r="P10" s="136"/>
      <c r="Q10" s="137"/>
      <c r="R10" s="123"/>
    </row>
    <row r="11" spans="1:18" ht="23.25" customHeight="1" thickBot="1">
      <c r="A11" s="1"/>
      <c r="B11" s="132">
        <v>2</v>
      </c>
      <c r="C11" s="132"/>
      <c r="D11" s="133" t="s">
        <v>16</v>
      </c>
      <c r="E11" s="133"/>
      <c r="F11" s="133"/>
      <c r="G11" s="85" t="s">
        <v>17</v>
      </c>
      <c r="H11" s="85" t="s">
        <v>18</v>
      </c>
      <c r="I11" s="86">
        <v>110677.87</v>
      </c>
      <c r="J11" s="85">
        <v>168</v>
      </c>
      <c r="K11" s="87">
        <v>45181</v>
      </c>
      <c r="L11" s="86">
        <v>110677.87</v>
      </c>
      <c r="M11" s="86">
        <v>52183.22</v>
      </c>
      <c r="N11" s="134">
        <v>58494.65</v>
      </c>
      <c r="O11" s="136">
        <v>110677.87</v>
      </c>
      <c r="P11" s="136"/>
      <c r="Q11" s="137"/>
      <c r="R11" s="121">
        <f aca="true" t="shared" si="0" ref="R11:R23">M11*52/100</f>
        <v>27135.2744</v>
      </c>
    </row>
    <row r="12" spans="1:18" ht="18" customHeight="1" thickBot="1">
      <c r="A12" s="1"/>
      <c r="B12" s="132"/>
      <c r="C12" s="132"/>
      <c r="D12" s="138" t="s">
        <v>19</v>
      </c>
      <c r="E12" s="138"/>
      <c r="F12" s="138"/>
      <c r="G12" s="138"/>
      <c r="H12" s="138"/>
      <c r="I12" s="138"/>
      <c r="J12" s="138"/>
      <c r="K12" s="138"/>
      <c r="L12" s="138"/>
      <c r="M12" s="97"/>
      <c r="N12" s="135"/>
      <c r="O12" s="136"/>
      <c r="P12" s="136"/>
      <c r="Q12" s="137"/>
      <c r="R12" s="124"/>
    </row>
    <row r="13" spans="1:18" ht="18" customHeight="1" thickBot="1">
      <c r="A13" s="1"/>
      <c r="B13" s="132">
        <v>3</v>
      </c>
      <c r="C13" s="132"/>
      <c r="D13" s="133" t="s">
        <v>20</v>
      </c>
      <c r="E13" s="133"/>
      <c r="F13" s="133"/>
      <c r="G13" s="2" t="s">
        <v>21</v>
      </c>
      <c r="H13" s="2" t="s">
        <v>22</v>
      </c>
      <c r="I13" s="81">
        <v>41107.08</v>
      </c>
      <c r="J13" s="2">
        <v>3286</v>
      </c>
      <c r="K13" s="47">
        <v>45176</v>
      </c>
      <c r="L13" s="3">
        <v>41107.08</v>
      </c>
      <c r="M13" s="100">
        <f>36545.64+3499.97</f>
        <v>40045.61</v>
      </c>
      <c r="N13" s="141">
        <v>1061.47</v>
      </c>
      <c r="O13" s="136">
        <v>41107.08</v>
      </c>
      <c r="P13" s="136"/>
      <c r="Q13" s="137"/>
      <c r="R13" s="123">
        <f t="shared" si="0"/>
        <v>20823.7172</v>
      </c>
    </row>
    <row r="14" spans="1:18" ht="18" customHeight="1" thickBot="1">
      <c r="A14" s="1"/>
      <c r="B14" s="132"/>
      <c r="C14" s="140"/>
      <c r="D14" s="144" t="s">
        <v>23</v>
      </c>
      <c r="E14" s="145"/>
      <c r="F14" s="145"/>
      <c r="G14" s="145"/>
      <c r="H14" s="146"/>
      <c r="I14" s="146"/>
      <c r="J14" s="146"/>
      <c r="K14" s="146"/>
      <c r="L14" s="147"/>
      <c r="M14" s="53"/>
      <c r="N14" s="142"/>
      <c r="O14" s="143"/>
      <c r="P14" s="143"/>
      <c r="Q14" s="137"/>
      <c r="R14" s="123"/>
    </row>
    <row r="15" spans="1:18" ht="18" customHeight="1" hidden="1" thickBot="1">
      <c r="A15" s="1"/>
      <c r="B15" s="51"/>
      <c r="C15" s="178">
        <v>4</v>
      </c>
      <c r="D15" s="133" t="s">
        <v>28</v>
      </c>
      <c r="E15" s="133"/>
      <c r="F15" s="133"/>
      <c r="G15" s="53" t="s">
        <v>29</v>
      </c>
      <c r="H15" s="54" t="s">
        <v>30</v>
      </c>
      <c r="I15" s="60" t="s">
        <v>99</v>
      </c>
      <c r="J15" s="60">
        <v>3759</v>
      </c>
      <c r="K15" s="61">
        <v>45149</v>
      </c>
      <c r="L15" s="62">
        <v>122.13</v>
      </c>
      <c r="M15" s="98"/>
      <c r="N15" s="177"/>
      <c r="O15" s="157">
        <v>122.13</v>
      </c>
      <c r="P15" s="158"/>
      <c r="Q15" s="117"/>
      <c r="R15" s="123">
        <f t="shared" si="0"/>
        <v>0</v>
      </c>
    </row>
    <row r="16" spans="1:18" ht="18" customHeight="1" hidden="1" thickBot="1">
      <c r="A16" s="1"/>
      <c r="B16" s="63"/>
      <c r="C16" s="179"/>
      <c r="D16" s="180" t="s">
        <v>31</v>
      </c>
      <c r="E16" s="181"/>
      <c r="F16" s="181"/>
      <c r="G16" s="181"/>
      <c r="H16" s="182"/>
      <c r="I16" s="182"/>
      <c r="J16" s="182"/>
      <c r="K16" s="182"/>
      <c r="L16" s="183"/>
      <c r="M16" s="67"/>
      <c r="N16" s="177"/>
      <c r="O16" s="159"/>
      <c r="P16" s="160"/>
      <c r="Q16" s="118"/>
      <c r="R16" s="123">
        <f t="shared" si="0"/>
        <v>0</v>
      </c>
    </row>
    <row r="17" spans="1:18" ht="18" customHeight="1" thickBot="1">
      <c r="A17" s="1"/>
      <c r="B17" s="169">
        <v>4</v>
      </c>
      <c r="C17" s="170"/>
      <c r="D17" s="148" t="s">
        <v>28</v>
      </c>
      <c r="E17" s="148"/>
      <c r="F17" s="148"/>
      <c r="G17" s="64" t="s">
        <v>29</v>
      </c>
      <c r="H17" s="64" t="s">
        <v>30</v>
      </c>
      <c r="I17" s="82">
        <v>133753.7</v>
      </c>
      <c r="J17" s="64">
        <v>3797</v>
      </c>
      <c r="K17" s="66">
        <v>45180</v>
      </c>
      <c r="L17" s="68">
        <v>133753.7</v>
      </c>
      <c r="M17" s="99">
        <f>104784.11+4735.77</f>
        <v>109519.88</v>
      </c>
      <c r="N17" s="149">
        <v>24233.82</v>
      </c>
      <c r="O17" s="151">
        <v>133753.7</v>
      </c>
      <c r="P17" s="151"/>
      <c r="Q17" s="152"/>
      <c r="R17" s="121">
        <f t="shared" si="0"/>
        <v>56950.3376</v>
      </c>
    </row>
    <row r="18" spans="1:18" ht="18" customHeight="1" thickBot="1">
      <c r="A18" s="1"/>
      <c r="B18" s="171"/>
      <c r="C18" s="172"/>
      <c r="D18" s="155" t="s">
        <v>31</v>
      </c>
      <c r="E18" s="155"/>
      <c r="F18" s="155"/>
      <c r="G18" s="155"/>
      <c r="H18" s="155"/>
      <c r="I18" s="155"/>
      <c r="J18" s="155"/>
      <c r="K18" s="155"/>
      <c r="L18" s="156"/>
      <c r="M18" s="112"/>
      <c r="N18" s="150"/>
      <c r="O18" s="153"/>
      <c r="P18" s="153"/>
      <c r="Q18" s="154"/>
      <c r="R18" s="124"/>
    </row>
    <row r="19" spans="1:18" ht="18" customHeight="1" thickBot="1">
      <c r="A19" s="1"/>
      <c r="B19" s="132">
        <v>5</v>
      </c>
      <c r="C19" s="132"/>
      <c r="D19" s="133" t="s">
        <v>32</v>
      </c>
      <c r="E19" s="133"/>
      <c r="F19" s="133"/>
      <c r="G19" s="2" t="s">
        <v>33</v>
      </c>
      <c r="H19" s="2" t="s">
        <v>34</v>
      </c>
      <c r="I19" s="83">
        <v>37000</v>
      </c>
      <c r="J19" s="2">
        <v>261</v>
      </c>
      <c r="K19" s="48">
        <v>45177</v>
      </c>
      <c r="L19" s="3">
        <v>33489.91</v>
      </c>
      <c r="M19" s="3">
        <f>L19</f>
        <v>33489.91</v>
      </c>
      <c r="N19" s="139">
        <v>0</v>
      </c>
      <c r="O19" s="136">
        <v>33489.91</v>
      </c>
      <c r="P19" s="136"/>
      <c r="Q19" s="137"/>
      <c r="R19" s="123">
        <f t="shared" si="0"/>
        <v>17414.753200000003</v>
      </c>
    </row>
    <row r="20" spans="1:18" ht="18" customHeight="1" thickBot="1">
      <c r="A20" s="1"/>
      <c r="B20" s="132"/>
      <c r="C20" s="132"/>
      <c r="D20" s="138" t="s">
        <v>35</v>
      </c>
      <c r="E20" s="138"/>
      <c r="F20" s="138"/>
      <c r="G20" s="138"/>
      <c r="H20" s="138"/>
      <c r="I20" s="138"/>
      <c r="J20" s="138"/>
      <c r="K20" s="138"/>
      <c r="L20" s="138"/>
      <c r="M20" s="97"/>
      <c r="N20" s="139"/>
      <c r="O20" s="136"/>
      <c r="P20" s="136"/>
      <c r="Q20" s="137"/>
      <c r="R20" s="123"/>
    </row>
    <row r="21" spans="1:20" ht="18" customHeight="1" thickBot="1">
      <c r="A21" s="5"/>
      <c r="B21" s="164">
        <v>6</v>
      </c>
      <c r="C21" s="164"/>
      <c r="D21" s="165" t="s">
        <v>43</v>
      </c>
      <c r="E21" s="165"/>
      <c r="F21" s="165"/>
      <c r="G21" s="13">
        <v>14547955</v>
      </c>
      <c r="H21" s="13">
        <v>1804</v>
      </c>
      <c r="I21" s="77">
        <v>15771.2</v>
      </c>
      <c r="J21" s="13">
        <v>121</v>
      </c>
      <c r="K21" s="48">
        <v>45176</v>
      </c>
      <c r="L21" s="14">
        <v>15771.2</v>
      </c>
      <c r="M21" s="14">
        <v>11000</v>
      </c>
      <c r="N21" s="184">
        <v>4771.2</v>
      </c>
      <c r="O21" s="136">
        <v>15771.2</v>
      </c>
      <c r="P21" s="136"/>
      <c r="Q21" s="137"/>
      <c r="R21" s="121">
        <f t="shared" si="0"/>
        <v>5720</v>
      </c>
      <c r="S21" s="9"/>
      <c r="T21" s="9"/>
    </row>
    <row r="22" spans="1:19" ht="18" customHeight="1" thickBot="1">
      <c r="A22" s="5"/>
      <c r="B22" s="164"/>
      <c r="C22" s="164"/>
      <c r="D22" s="185" t="s">
        <v>44</v>
      </c>
      <c r="E22" s="185"/>
      <c r="F22" s="185"/>
      <c r="G22" s="185"/>
      <c r="H22" s="185"/>
      <c r="I22" s="185"/>
      <c r="J22" s="185"/>
      <c r="K22" s="185"/>
      <c r="L22" s="185"/>
      <c r="M22" s="95"/>
      <c r="N22" s="184"/>
      <c r="O22" s="136"/>
      <c r="P22" s="136"/>
      <c r="Q22" s="137"/>
      <c r="R22" s="124"/>
      <c r="S22" s="9"/>
    </row>
    <row r="23" spans="1:21" ht="18" customHeight="1" thickBot="1">
      <c r="A23" s="1"/>
      <c r="B23" s="132">
        <v>7</v>
      </c>
      <c r="C23" s="132"/>
      <c r="D23" s="133" t="s">
        <v>24</v>
      </c>
      <c r="E23" s="133"/>
      <c r="F23" s="133"/>
      <c r="G23" s="2" t="s">
        <v>25</v>
      </c>
      <c r="H23" s="2" t="s">
        <v>26</v>
      </c>
      <c r="I23" s="81">
        <v>86269.34</v>
      </c>
      <c r="J23" s="2">
        <v>493</v>
      </c>
      <c r="K23" s="48">
        <v>45176</v>
      </c>
      <c r="L23" s="3">
        <v>77149.43</v>
      </c>
      <c r="M23" s="3">
        <f>L23</f>
        <v>77149.43</v>
      </c>
      <c r="N23" s="139">
        <v>0</v>
      </c>
      <c r="O23" s="136">
        <v>77149.43</v>
      </c>
      <c r="P23" s="136"/>
      <c r="Q23" s="137"/>
      <c r="R23" s="123">
        <f t="shared" si="0"/>
        <v>40117.70359999999</v>
      </c>
      <c r="U23" s="9"/>
    </row>
    <row r="24" spans="1:18" ht="18" customHeight="1" thickBot="1">
      <c r="A24" s="1"/>
      <c r="B24" s="132"/>
      <c r="C24" s="132"/>
      <c r="D24" s="138" t="s">
        <v>27</v>
      </c>
      <c r="E24" s="138"/>
      <c r="F24" s="138"/>
      <c r="G24" s="138"/>
      <c r="H24" s="138"/>
      <c r="I24" s="138"/>
      <c r="J24" s="138"/>
      <c r="K24" s="138"/>
      <c r="L24" s="138"/>
      <c r="M24" s="97"/>
      <c r="N24" s="139"/>
      <c r="O24" s="136"/>
      <c r="P24" s="136"/>
      <c r="Q24" s="137"/>
      <c r="R24" s="123"/>
    </row>
    <row r="25" spans="1:18" ht="19.5" customHeight="1" thickBot="1">
      <c r="A25" s="1"/>
      <c r="B25" s="166" t="s">
        <v>36</v>
      </c>
      <c r="C25" s="166"/>
      <c r="D25" s="166"/>
      <c r="E25" s="166"/>
      <c r="F25" s="166"/>
      <c r="G25" s="166"/>
      <c r="H25" s="167">
        <f>I9+I11+I13+I17+I19+I21+I23</f>
        <v>499579.19000000006</v>
      </c>
      <c r="I25" s="167"/>
      <c r="J25" s="167">
        <f>L9+L11+L13+L17+L19+L21+L23</f>
        <v>475823.30000000005</v>
      </c>
      <c r="K25" s="167"/>
      <c r="L25" s="167"/>
      <c r="M25" s="93">
        <f>M9+M11+M13+M17+M19+M21+M23</f>
        <v>387262.16</v>
      </c>
      <c r="N25" s="19">
        <f>N9+N11+N13+N17+N19+N21+N23</f>
        <v>88561.14</v>
      </c>
      <c r="O25" s="167">
        <f>O9+O11+O13+O17+O19+O21+O23</f>
        <v>475823.30000000005</v>
      </c>
      <c r="P25" s="167"/>
      <c r="Q25" s="168"/>
      <c r="R25" s="120">
        <f>SUM(R9:R24)</f>
        <v>201376.32319999998</v>
      </c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2"/>
      <c r="P26" s="1"/>
      <c r="Q26" s="1"/>
      <c r="R26" s="115"/>
    </row>
    <row r="27" spans="1:19" ht="30" customHeight="1">
      <c r="A27" s="5"/>
      <c r="B27" s="176" t="s">
        <v>37</v>
      </c>
      <c r="C27" s="176"/>
      <c r="D27" s="176"/>
      <c r="E27" s="176"/>
      <c r="F27" s="176"/>
      <c r="G27" s="176" t="s">
        <v>38</v>
      </c>
      <c r="H27" s="176"/>
      <c r="I27" s="176"/>
      <c r="J27" s="176" t="s">
        <v>39</v>
      </c>
      <c r="K27" s="176"/>
      <c r="L27" s="176"/>
      <c r="M27" s="113"/>
      <c r="N27" s="173" t="s">
        <v>91</v>
      </c>
      <c r="O27" s="173"/>
      <c r="P27" s="173"/>
      <c r="Q27" s="173"/>
      <c r="R27" s="173"/>
      <c r="S27" s="9"/>
    </row>
    <row r="28" spans="1:20" s="17" customFormat="1" ht="29.25" customHeight="1">
      <c r="A28" s="15"/>
      <c r="B28" s="15"/>
      <c r="C28" s="174" t="s">
        <v>45</v>
      </c>
      <c r="D28" s="174"/>
      <c r="E28" s="174"/>
      <c r="F28" s="15"/>
      <c r="G28" s="174" t="s">
        <v>46</v>
      </c>
      <c r="H28" s="174"/>
      <c r="I28" s="174"/>
      <c r="J28" s="174" t="s">
        <v>47</v>
      </c>
      <c r="K28" s="174"/>
      <c r="L28" s="15"/>
      <c r="M28" s="15"/>
      <c r="N28" s="175" t="s">
        <v>92</v>
      </c>
      <c r="O28" s="175"/>
      <c r="P28" s="175"/>
      <c r="Q28" s="175"/>
      <c r="R28" s="175"/>
      <c r="S28" s="16"/>
      <c r="T28" s="16"/>
    </row>
    <row r="29" spans="5:19" ht="12.75">
      <c r="E29" s="9"/>
      <c r="L29" s="9"/>
      <c r="N29" s="18"/>
      <c r="P29" s="9"/>
      <c r="Q29" s="9"/>
      <c r="S29" s="9"/>
    </row>
    <row r="30" spans="9:14" ht="12.75">
      <c r="I30" s="9"/>
      <c r="K30" s="9"/>
      <c r="L30" s="9"/>
      <c r="M30" s="9"/>
      <c r="N30" s="9"/>
    </row>
    <row r="32" ht="12.75">
      <c r="N32" s="9"/>
    </row>
  </sheetData>
  <sheetProtection/>
  <mergeCells count="62">
    <mergeCell ref="N15:N16"/>
    <mergeCell ref="D15:F15"/>
    <mergeCell ref="C15:C16"/>
    <mergeCell ref="D16:L16"/>
    <mergeCell ref="N21:N22"/>
    <mergeCell ref="O21:Q22"/>
    <mergeCell ref="D22:L22"/>
    <mergeCell ref="B19:C20"/>
    <mergeCell ref="D19:F19"/>
    <mergeCell ref="N19:N20"/>
    <mergeCell ref="N27:R27"/>
    <mergeCell ref="C28:E28"/>
    <mergeCell ref="G28:I28"/>
    <mergeCell ref="J28:K28"/>
    <mergeCell ref="N28:R28"/>
    <mergeCell ref="B27:F27"/>
    <mergeCell ref="G27:I27"/>
    <mergeCell ref="J27:L27"/>
    <mergeCell ref="C2:O2"/>
    <mergeCell ref="B4:O4"/>
    <mergeCell ref="B5:O5"/>
    <mergeCell ref="B21:C22"/>
    <mergeCell ref="D21:F21"/>
    <mergeCell ref="B25:G25"/>
    <mergeCell ref="H25:I25"/>
    <mergeCell ref="J25:L25"/>
    <mergeCell ref="O25:Q25"/>
    <mergeCell ref="B17:C18"/>
    <mergeCell ref="O19:Q20"/>
    <mergeCell ref="D20:L20"/>
    <mergeCell ref="B23:C24"/>
    <mergeCell ref="D23:F23"/>
    <mergeCell ref="N23:N24"/>
    <mergeCell ref="O23:Q24"/>
    <mergeCell ref="D24:L24"/>
    <mergeCell ref="B13:C14"/>
    <mergeCell ref="D13:F13"/>
    <mergeCell ref="N13:N14"/>
    <mergeCell ref="O13:Q14"/>
    <mergeCell ref="D14:L14"/>
    <mergeCell ref="D17:F17"/>
    <mergeCell ref="N17:N18"/>
    <mergeCell ref="O17:Q18"/>
    <mergeCell ref="D18:L18"/>
    <mergeCell ref="O15:P16"/>
    <mergeCell ref="B11:C12"/>
    <mergeCell ref="D11:F11"/>
    <mergeCell ref="N11:N12"/>
    <mergeCell ref="O11:Q12"/>
    <mergeCell ref="D12:L12"/>
    <mergeCell ref="B9:C10"/>
    <mergeCell ref="D9:F9"/>
    <mergeCell ref="N9:N10"/>
    <mergeCell ref="O9:Q10"/>
    <mergeCell ref="D10:L10"/>
    <mergeCell ref="B7:C8"/>
    <mergeCell ref="D7:F8"/>
    <mergeCell ref="G7:G8"/>
    <mergeCell ref="H7:I7"/>
    <mergeCell ref="J7:L7"/>
    <mergeCell ref="O7:Q8"/>
    <mergeCell ref="M7:N7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36" zoomScaleNormal="136" zoomScalePageLayoutView="0" workbookViewId="0" topLeftCell="A13">
      <selection activeCell="O13" sqref="O13:Q14"/>
    </sheetView>
  </sheetViews>
  <sheetFormatPr defaultColWidth="9.140625" defaultRowHeight="12.75"/>
  <cols>
    <col min="1" max="1" width="2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3" width="10.57421875" style="0" customWidth="1"/>
    <col min="14" max="14" width="11.57421875" style="0" customWidth="1"/>
    <col min="15" max="15" width="10.140625" style="0" customWidth="1"/>
    <col min="16" max="16" width="1.8515625" style="0" customWidth="1"/>
    <col min="17" max="17" width="0.13671875" style="0" customWidth="1"/>
    <col min="18" max="18" width="13.28125" style="114" customWidth="1"/>
  </cols>
  <sheetData>
    <row r="1" spans="1:18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7" t="s">
        <v>81</v>
      </c>
      <c r="P1" s="21"/>
      <c r="Q1" s="20"/>
      <c r="R1" s="119"/>
    </row>
    <row r="2" spans="1:18" ht="15.75">
      <c r="A2" s="20"/>
      <c r="B2" s="20"/>
      <c r="C2" s="200" t="s">
        <v>0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19"/>
    </row>
    <row r="3" spans="1:18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1"/>
      <c r="Q3" s="20"/>
      <c r="R3" s="119"/>
    </row>
    <row r="4" spans="1:18" ht="22.5">
      <c r="A4" s="20"/>
      <c r="B4" s="201" t="s">
        <v>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19"/>
    </row>
    <row r="5" spans="1:19" ht="20.25" customHeight="1">
      <c r="A5" s="5"/>
      <c r="B5" s="163" t="s">
        <v>101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16"/>
      <c r="S5" s="9"/>
    </row>
    <row r="6" spans="1:18" ht="9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0"/>
      <c r="R6" s="119"/>
    </row>
    <row r="7" spans="1:18" ht="13.5" customHeight="1" thickBot="1">
      <c r="A7" s="20"/>
      <c r="B7" s="202" t="s">
        <v>2</v>
      </c>
      <c r="C7" s="203"/>
      <c r="D7" s="206" t="s">
        <v>3</v>
      </c>
      <c r="E7" s="206"/>
      <c r="F7" s="206"/>
      <c r="G7" s="206" t="s">
        <v>4</v>
      </c>
      <c r="H7" s="206" t="s">
        <v>5</v>
      </c>
      <c r="I7" s="206"/>
      <c r="J7" s="206" t="s">
        <v>6</v>
      </c>
      <c r="K7" s="206"/>
      <c r="L7" s="206"/>
      <c r="M7" s="208" t="s">
        <v>41</v>
      </c>
      <c r="N7" s="209"/>
      <c r="O7" s="190" t="s">
        <v>7</v>
      </c>
      <c r="P7" s="190"/>
      <c r="Q7" s="191"/>
      <c r="R7" s="186" t="s">
        <v>107</v>
      </c>
    </row>
    <row r="8" spans="1:18" ht="36" customHeight="1" thickBot="1">
      <c r="A8" s="20"/>
      <c r="B8" s="204"/>
      <c r="C8" s="205"/>
      <c r="D8" s="207"/>
      <c r="E8" s="207"/>
      <c r="F8" s="207"/>
      <c r="G8" s="207"/>
      <c r="H8" s="22" t="s">
        <v>8</v>
      </c>
      <c r="I8" s="22" t="s">
        <v>9</v>
      </c>
      <c r="J8" s="22" t="s">
        <v>8</v>
      </c>
      <c r="K8" s="22" t="s">
        <v>10</v>
      </c>
      <c r="L8" s="104" t="s">
        <v>9</v>
      </c>
      <c r="M8" s="105" t="s">
        <v>106</v>
      </c>
      <c r="N8" s="102" t="s">
        <v>98</v>
      </c>
      <c r="O8" s="192"/>
      <c r="P8" s="192"/>
      <c r="Q8" s="193"/>
      <c r="R8" s="187"/>
    </row>
    <row r="9" spans="1:18" ht="26.25" customHeight="1" thickBot="1">
      <c r="A9" s="5"/>
      <c r="B9" s="164">
        <v>1</v>
      </c>
      <c r="C9" s="164"/>
      <c r="D9" s="165" t="s">
        <v>60</v>
      </c>
      <c r="E9" s="165"/>
      <c r="F9" s="165"/>
      <c r="G9" s="13" t="s">
        <v>61</v>
      </c>
      <c r="H9" s="13" t="s">
        <v>62</v>
      </c>
      <c r="I9" s="14">
        <v>19385.33</v>
      </c>
      <c r="J9" s="13">
        <v>222</v>
      </c>
      <c r="K9" s="47">
        <v>45181</v>
      </c>
      <c r="L9" s="109">
        <v>19385.33</v>
      </c>
      <c r="M9" s="107">
        <f>L9</f>
        <v>19385.33</v>
      </c>
      <c r="N9" s="211">
        <v>0</v>
      </c>
      <c r="O9" s="136">
        <v>19385.33</v>
      </c>
      <c r="P9" s="136"/>
      <c r="Q9" s="137"/>
      <c r="R9" s="121">
        <f>M9*52/100</f>
        <v>10080.371600000002</v>
      </c>
    </row>
    <row r="10" spans="1:18" ht="13.5" thickBot="1">
      <c r="A10" s="5"/>
      <c r="B10" s="164"/>
      <c r="C10" s="164"/>
      <c r="D10" s="213" t="s">
        <v>63</v>
      </c>
      <c r="E10" s="213"/>
      <c r="F10" s="213"/>
      <c r="G10" s="213"/>
      <c r="H10" s="213"/>
      <c r="I10" s="213"/>
      <c r="J10" s="213"/>
      <c r="K10" s="213"/>
      <c r="L10" s="214"/>
      <c r="M10" s="103"/>
      <c r="N10" s="212"/>
      <c r="O10" s="136"/>
      <c r="P10" s="136"/>
      <c r="Q10" s="137"/>
      <c r="R10" s="123"/>
    </row>
    <row r="11" spans="1:18" ht="22.5" customHeight="1" thickBot="1">
      <c r="A11" s="5"/>
      <c r="B11" s="50"/>
      <c r="C11" s="219">
        <v>2</v>
      </c>
      <c r="D11" s="215" t="s">
        <v>95</v>
      </c>
      <c r="E11" s="216"/>
      <c r="F11" s="216"/>
      <c r="G11" s="58">
        <v>31366894</v>
      </c>
      <c r="H11" s="71">
        <v>1837</v>
      </c>
      <c r="I11" s="58">
        <v>57166.86</v>
      </c>
      <c r="J11" s="52" t="s">
        <v>108</v>
      </c>
      <c r="K11" s="72">
        <v>45182</v>
      </c>
      <c r="L11" s="110">
        <v>178944.76</v>
      </c>
      <c r="M11" s="107">
        <v>57166.86</v>
      </c>
      <c r="N11" s="218">
        <v>121777.9</v>
      </c>
      <c r="O11" s="221">
        <v>178944.76</v>
      </c>
      <c r="P11" s="222"/>
      <c r="Q11" s="117"/>
      <c r="R11" s="121">
        <f aca="true" t="shared" si="0" ref="R11:R21">M11*52/100</f>
        <v>29726.767200000002</v>
      </c>
    </row>
    <row r="12" spans="1:18" ht="21" customHeight="1" thickBot="1">
      <c r="A12" s="5"/>
      <c r="B12" s="50"/>
      <c r="C12" s="220"/>
      <c r="D12" s="55" t="s">
        <v>96</v>
      </c>
      <c r="E12" s="56"/>
      <c r="F12" s="56"/>
      <c r="G12" s="57"/>
      <c r="H12" s="69"/>
      <c r="I12" s="67"/>
      <c r="J12" s="67"/>
      <c r="K12" s="67"/>
      <c r="L12" s="67"/>
      <c r="M12" s="106"/>
      <c r="N12" s="212"/>
      <c r="O12" s="223"/>
      <c r="P12" s="224"/>
      <c r="Q12" s="117"/>
      <c r="R12" s="124"/>
    </row>
    <row r="13" spans="1:18" ht="27.75" customHeight="1" thickBot="1">
      <c r="A13" s="5"/>
      <c r="B13" s="164">
        <v>2</v>
      </c>
      <c r="C13" s="194"/>
      <c r="D13" s="195" t="s">
        <v>93</v>
      </c>
      <c r="E13" s="196"/>
      <c r="F13" s="196"/>
      <c r="G13" s="84">
        <v>25444840</v>
      </c>
      <c r="H13" s="65">
        <v>1836</v>
      </c>
      <c r="I13" s="80">
        <v>35148</v>
      </c>
      <c r="J13" s="65">
        <v>3</v>
      </c>
      <c r="K13" s="70">
        <v>45176</v>
      </c>
      <c r="L13" s="111">
        <v>35148</v>
      </c>
      <c r="M13" s="108">
        <v>19690.33</v>
      </c>
      <c r="N13" s="197">
        <v>15457.67</v>
      </c>
      <c r="O13" s="136">
        <v>35148</v>
      </c>
      <c r="P13" s="136"/>
      <c r="Q13" s="137"/>
      <c r="R13" s="123">
        <f t="shared" si="0"/>
        <v>10238.9716</v>
      </c>
    </row>
    <row r="14" spans="1:18" ht="18" customHeight="1" thickBot="1">
      <c r="A14" s="5"/>
      <c r="B14" s="164"/>
      <c r="C14" s="164"/>
      <c r="D14" s="198" t="s">
        <v>94</v>
      </c>
      <c r="E14" s="198"/>
      <c r="F14" s="198"/>
      <c r="G14" s="198"/>
      <c r="H14" s="198"/>
      <c r="I14" s="198"/>
      <c r="J14" s="198"/>
      <c r="K14" s="198"/>
      <c r="L14" s="199"/>
      <c r="M14" s="103"/>
      <c r="N14" s="197"/>
      <c r="O14" s="136"/>
      <c r="P14" s="136"/>
      <c r="Q14" s="137"/>
      <c r="R14" s="123"/>
    </row>
    <row r="15" spans="1:18" ht="18" customHeight="1" thickBot="1">
      <c r="A15" s="5"/>
      <c r="B15" s="164">
        <v>3</v>
      </c>
      <c r="C15" s="164"/>
      <c r="D15" s="165" t="s">
        <v>70</v>
      </c>
      <c r="E15" s="165"/>
      <c r="F15" s="165"/>
      <c r="G15" s="13" t="s">
        <v>71</v>
      </c>
      <c r="H15" s="13" t="s">
        <v>72</v>
      </c>
      <c r="I15" s="77">
        <v>64276.87</v>
      </c>
      <c r="J15" s="13">
        <v>32</v>
      </c>
      <c r="K15" s="47">
        <v>45181</v>
      </c>
      <c r="L15" s="77">
        <v>64276.87</v>
      </c>
      <c r="M15" s="77">
        <f>30648.42+3126.37</f>
        <v>33774.79</v>
      </c>
      <c r="N15" s="197">
        <v>30502.08</v>
      </c>
      <c r="O15" s="136">
        <v>64276.87</v>
      </c>
      <c r="P15" s="136"/>
      <c r="Q15" s="137"/>
      <c r="R15" s="121">
        <f t="shared" si="0"/>
        <v>17562.8908</v>
      </c>
    </row>
    <row r="16" spans="1:18" ht="18" customHeight="1" thickBot="1">
      <c r="A16" s="5"/>
      <c r="B16" s="164"/>
      <c r="C16" s="164"/>
      <c r="D16" s="185" t="s">
        <v>73</v>
      </c>
      <c r="E16" s="185"/>
      <c r="F16" s="185"/>
      <c r="G16" s="185"/>
      <c r="H16" s="185"/>
      <c r="I16" s="185"/>
      <c r="J16" s="185"/>
      <c r="K16" s="185"/>
      <c r="L16" s="185"/>
      <c r="M16" s="95"/>
      <c r="N16" s="197"/>
      <c r="O16" s="136"/>
      <c r="P16" s="136"/>
      <c r="Q16" s="137"/>
      <c r="R16" s="124"/>
    </row>
    <row r="17" spans="1:18" ht="18" customHeight="1" thickBot="1">
      <c r="A17" s="5"/>
      <c r="B17" s="164">
        <v>4</v>
      </c>
      <c r="C17" s="164"/>
      <c r="D17" s="228" t="s">
        <v>74</v>
      </c>
      <c r="E17" s="228"/>
      <c r="F17" s="228"/>
      <c r="G17" s="43" t="s">
        <v>75</v>
      </c>
      <c r="H17" s="43" t="s">
        <v>76</v>
      </c>
      <c r="I17" s="78">
        <v>248266.52</v>
      </c>
      <c r="J17" s="43">
        <v>759</v>
      </c>
      <c r="K17" s="47">
        <v>45176</v>
      </c>
      <c r="L17" s="78">
        <v>248266.52</v>
      </c>
      <c r="M17" s="78">
        <v>67095.3</v>
      </c>
      <c r="N17" s="197">
        <v>181171.22</v>
      </c>
      <c r="O17" s="136">
        <v>248266.52</v>
      </c>
      <c r="P17" s="136"/>
      <c r="Q17" s="137"/>
      <c r="R17" s="123">
        <f t="shared" si="0"/>
        <v>34889.556000000004</v>
      </c>
    </row>
    <row r="18" spans="1:18" ht="18" customHeight="1" thickBot="1">
      <c r="A18" s="5"/>
      <c r="B18" s="164"/>
      <c r="C18" s="164"/>
      <c r="D18" s="210" t="s">
        <v>97</v>
      </c>
      <c r="E18" s="210"/>
      <c r="F18" s="210"/>
      <c r="G18" s="210"/>
      <c r="H18" s="210"/>
      <c r="I18" s="210"/>
      <c r="J18" s="210"/>
      <c r="K18" s="210"/>
      <c r="L18" s="210"/>
      <c r="M18" s="101"/>
      <c r="N18" s="197"/>
      <c r="O18" s="136"/>
      <c r="P18" s="136"/>
      <c r="Q18" s="137"/>
      <c r="R18" s="123"/>
    </row>
    <row r="19" spans="1:22" ht="24" customHeight="1" thickBot="1">
      <c r="A19" s="5"/>
      <c r="B19" s="164">
        <v>5</v>
      </c>
      <c r="C19" s="164"/>
      <c r="D19" s="165" t="s">
        <v>64</v>
      </c>
      <c r="E19" s="165"/>
      <c r="F19" s="165"/>
      <c r="G19" s="13" t="s">
        <v>65</v>
      </c>
      <c r="H19" s="13" t="s">
        <v>66</v>
      </c>
      <c r="I19" s="79">
        <v>90000</v>
      </c>
      <c r="J19" s="13">
        <v>1286</v>
      </c>
      <c r="K19" s="47">
        <v>45176</v>
      </c>
      <c r="L19" s="77">
        <v>89960.98</v>
      </c>
      <c r="M19" s="77">
        <f>L19</f>
        <v>89960.98</v>
      </c>
      <c r="N19" s="197">
        <v>0</v>
      </c>
      <c r="O19" s="136">
        <v>89960.98</v>
      </c>
      <c r="P19" s="136"/>
      <c r="Q19" s="137"/>
      <c r="R19" s="121">
        <f t="shared" si="0"/>
        <v>46779.7096</v>
      </c>
      <c r="V19" s="9"/>
    </row>
    <row r="20" spans="1:18" ht="18" customHeight="1" thickBot="1">
      <c r="A20" s="5"/>
      <c r="B20" s="164"/>
      <c r="C20" s="164"/>
      <c r="D20" s="185" t="s">
        <v>27</v>
      </c>
      <c r="E20" s="185"/>
      <c r="F20" s="185"/>
      <c r="G20" s="185"/>
      <c r="H20" s="185"/>
      <c r="I20" s="185"/>
      <c r="J20" s="185"/>
      <c r="K20" s="185"/>
      <c r="L20" s="185"/>
      <c r="M20" s="95"/>
      <c r="N20" s="197"/>
      <c r="O20" s="136"/>
      <c r="P20" s="136"/>
      <c r="Q20" s="137"/>
      <c r="R20" s="124"/>
    </row>
    <row r="21" spans="1:18" ht="18" customHeight="1" thickBot="1">
      <c r="A21" s="5"/>
      <c r="B21" s="164">
        <v>6</v>
      </c>
      <c r="C21" s="164"/>
      <c r="D21" s="165" t="s">
        <v>24</v>
      </c>
      <c r="E21" s="165"/>
      <c r="F21" s="165"/>
      <c r="G21" s="13" t="s">
        <v>25</v>
      </c>
      <c r="H21" s="13" t="s">
        <v>26</v>
      </c>
      <c r="I21" s="79">
        <v>79000</v>
      </c>
      <c r="J21" s="13">
        <v>492</v>
      </c>
      <c r="K21" s="47">
        <v>45176</v>
      </c>
      <c r="L21" s="77">
        <v>47919.66</v>
      </c>
      <c r="M21" s="77">
        <f>L21</f>
        <v>47919.66</v>
      </c>
      <c r="N21" s="197">
        <v>0</v>
      </c>
      <c r="O21" s="136">
        <v>47919.66</v>
      </c>
      <c r="P21" s="136"/>
      <c r="Q21" s="137"/>
      <c r="R21" s="123">
        <f t="shared" si="0"/>
        <v>24918.223200000004</v>
      </c>
    </row>
    <row r="22" spans="1:18" ht="18" customHeight="1" thickBot="1">
      <c r="A22" s="5"/>
      <c r="B22" s="164"/>
      <c r="C22" s="164"/>
      <c r="D22" s="185" t="s">
        <v>27</v>
      </c>
      <c r="E22" s="185"/>
      <c r="F22" s="185"/>
      <c r="G22" s="185"/>
      <c r="H22" s="185"/>
      <c r="I22" s="185"/>
      <c r="J22" s="185"/>
      <c r="K22" s="185"/>
      <c r="L22" s="185"/>
      <c r="M22" s="95"/>
      <c r="N22" s="197"/>
      <c r="O22" s="136"/>
      <c r="P22" s="136"/>
      <c r="Q22" s="137"/>
      <c r="R22" s="123"/>
    </row>
    <row r="23" spans="1:18" ht="18" customHeight="1" thickBot="1">
      <c r="A23" s="5"/>
      <c r="B23" s="164">
        <v>7</v>
      </c>
      <c r="C23" s="164"/>
      <c r="D23" s="165" t="s">
        <v>67</v>
      </c>
      <c r="E23" s="165"/>
      <c r="F23" s="165"/>
      <c r="G23" s="13" t="s">
        <v>68</v>
      </c>
      <c r="H23" s="13">
        <v>1831</v>
      </c>
      <c r="I23" s="77">
        <v>71573.04</v>
      </c>
      <c r="J23" s="13">
        <v>799</v>
      </c>
      <c r="K23" s="47">
        <v>45177</v>
      </c>
      <c r="L23" s="77">
        <v>71573.04</v>
      </c>
      <c r="M23" s="77">
        <f>24953.12+1399.92</f>
        <v>26353.04</v>
      </c>
      <c r="N23" s="197">
        <v>45220</v>
      </c>
      <c r="O23" s="136">
        <v>71573.04</v>
      </c>
      <c r="P23" s="136"/>
      <c r="Q23" s="137"/>
      <c r="R23" s="121">
        <v>13738.37</v>
      </c>
    </row>
    <row r="24" spans="1:18" ht="18" customHeight="1" thickBot="1">
      <c r="A24" s="5"/>
      <c r="B24" s="164"/>
      <c r="C24" s="164"/>
      <c r="D24" s="185" t="s">
        <v>69</v>
      </c>
      <c r="E24" s="185"/>
      <c r="F24" s="185"/>
      <c r="G24" s="185"/>
      <c r="H24" s="185"/>
      <c r="I24" s="185"/>
      <c r="J24" s="185"/>
      <c r="K24" s="185"/>
      <c r="L24" s="185"/>
      <c r="M24" s="95"/>
      <c r="N24" s="197"/>
      <c r="O24" s="136"/>
      <c r="P24" s="136"/>
      <c r="Q24" s="137"/>
      <c r="R24" s="124"/>
    </row>
    <row r="25" spans="1:18" ht="24.75" customHeight="1" thickBot="1">
      <c r="A25" s="5"/>
      <c r="B25" s="217" t="s">
        <v>36</v>
      </c>
      <c r="C25" s="217"/>
      <c r="D25" s="217"/>
      <c r="E25" s="217"/>
      <c r="F25" s="217"/>
      <c r="G25" s="217"/>
      <c r="H25" s="227">
        <f>I9+I13+I15+I17+I19+I21+I23+I11</f>
        <v>664816.62</v>
      </c>
      <c r="I25" s="227"/>
      <c r="J25" s="227">
        <f>L9+L11+L13+L15+L17+L19+L21+L23</f>
        <v>755475.16</v>
      </c>
      <c r="K25" s="227"/>
      <c r="L25" s="227"/>
      <c r="M25" s="96">
        <f>M9+M11+M13+M15+M17+M19+M21+M23</f>
        <v>361346.29</v>
      </c>
      <c r="N25" s="24">
        <f>N9+N13+N15+N17+N19+N21+N23</f>
        <v>272350.97</v>
      </c>
      <c r="O25" s="225">
        <f>O9+O11+O13+O15+O17+O19+O21+O23</f>
        <v>755475.16</v>
      </c>
      <c r="P25" s="226"/>
      <c r="Q25" s="188">
        <f>R9+R11+R13+R15+R17+R19+R21+R23</f>
        <v>187934.86000000002</v>
      </c>
      <c r="R25" s="189"/>
    </row>
    <row r="26" spans="1:18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6"/>
    </row>
    <row r="27" spans="1:19" ht="30" customHeight="1">
      <c r="A27" s="5"/>
      <c r="B27" s="176" t="s">
        <v>37</v>
      </c>
      <c r="C27" s="176"/>
      <c r="D27" s="176"/>
      <c r="E27" s="176"/>
      <c r="F27" s="176"/>
      <c r="G27" s="176" t="s">
        <v>38</v>
      </c>
      <c r="H27" s="176"/>
      <c r="I27" s="176"/>
      <c r="J27" s="176" t="s">
        <v>39</v>
      </c>
      <c r="K27" s="176"/>
      <c r="L27" s="176"/>
      <c r="M27" s="94"/>
      <c r="N27" s="173" t="s">
        <v>91</v>
      </c>
      <c r="O27" s="173"/>
      <c r="P27" s="173"/>
      <c r="Q27" s="173"/>
      <c r="R27" s="173"/>
      <c r="S27" s="9"/>
    </row>
    <row r="28" spans="1:19" s="17" customFormat="1" ht="29.25" customHeight="1">
      <c r="A28" s="15"/>
      <c r="B28" s="15"/>
      <c r="C28" s="174" t="s">
        <v>45</v>
      </c>
      <c r="D28" s="174"/>
      <c r="E28" s="174"/>
      <c r="F28" s="15"/>
      <c r="G28" s="174" t="s">
        <v>46</v>
      </c>
      <c r="H28" s="174"/>
      <c r="I28" s="174"/>
      <c r="J28" s="174" t="s">
        <v>47</v>
      </c>
      <c r="K28" s="174"/>
      <c r="L28" s="15"/>
      <c r="M28" s="15"/>
      <c r="N28" s="175" t="s">
        <v>92</v>
      </c>
      <c r="O28" s="175"/>
      <c r="P28" s="175"/>
      <c r="Q28" s="175"/>
      <c r="R28" s="175"/>
      <c r="S28" s="16"/>
    </row>
    <row r="29" ht="12.75">
      <c r="L29" s="9"/>
    </row>
  </sheetData>
  <sheetProtection/>
  <mergeCells count="63">
    <mergeCell ref="B27:F27"/>
    <mergeCell ref="G27:I27"/>
    <mergeCell ref="J27:L27"/>
    <mergeCell ref="N27:R27"/>
    <mergeCell ref="B17:C18"/>
    <mergeCell ref="H25:I25"/>
    <mergeCell ref="J25:L25"/>
    <mergeCell ref="D17:F17"/>
    <mergeCell ref="N17:N18"/>
    <mergeCell ref="O17:Q18"/>
    <mergeCell ref="O25:P25"/>
    <mergeCell ref="B23:C24"/>
    <mergeCell ref="D23:F23"/>
    <mergeCell ref="N23:N24"/>
    <mergeCell ref="O23:Q24"/>
    <mergeCell ref="D24:L24"/>
    <mergeCell ref="B21:C22"/>
    <mergeCell ref="D21:F21"/>
    <mergeCell ref="N21:N22"/>
    <mergeCell ref="O21:Q22"/>
    <mergeCell ref="D22:L22"/>
    <mergeCell ref="N11:N12"/>
    <mergeCell ref="C11:C12"/>
    <mergeCell ref="O11:P12"/>
    <mergeCell ref="B19:C20"/>
    <mergeCell ref="D19:F19"/>
    <mergeCell ref="N19:N20"/>
    <mergeCell ref="O19:Q20"/>
    <mergeCell ref="D20:L20"/>
    <mergeCell ref="D11:F11"/>
    <mergeCell ref="C28:E28"/>
    <mergeCell ref="G28:I28"/>
    <mergeCell ref="J28:K28"/>
    <mergeCell ref="N28:R28"/>
    <mergeCell ref="B25:G25"/>
    <mergeCell ref="D15:F15"/>
    <mergeCell ref="N15:N16"/>
    <mergeCell ref="O15:Q16"/>
    <mergeCell ref="D16:L16"/>
    <mergeCell ref="D18:L18"/>
    <mergeCell ref="D9:F9"/>
    <mergeCell ref="N9:N10"/>
    <mergeCell ref="O9:Q10"/>
    <mergeCell ref="D10:L10"/>
    <mergeCell ref="C2:Q2"/>
    <mergeCell ref="B4:Q4"/>
    <mergeCell ref="B5:Q5"/>
    <mergeCell ref="B7:C8"/>
    <mergeCell ref="D7:F8"/>
    <mergeCell ref="M7:N7"/>
    <mergeCell ref="G7:G8"/>
    <mergeCell ref="H7:I7"/>
    <mergeCell ref="J7:L7"/>
    <mergeCell ref="R7:R8"/>
    <mergeCell ref="Q25:R25"/>
    <mergeCell ref="O7:Q8"/>
    <mergeCell ref="B13:C14"/>
    <mergeCell ref="D13:F13"/>
    <mergeCell ref="N13:N14"/>
    <mergeCell ref="O13:Q14"/>
    <mergeCell ref="D14:L14"/>
    <mergeCell ref="B9:C10"/>
    <mergeCell ref="B15:C16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30" zoomScaleNormal="130" zoomScalePageLayoutView="0" workbookViewId="0" topLeftCell="A5">
      <selection activeCell="J26" sqref="J26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6" customWidth="1"/>
    <col min="14" max="14" width="10.57421875" style="36" customWidth="1"/>
    <col min="15" max="15" width="0.13671875" style="0" customWidth="1"/>
    <col min="16" max="16" width="5.00390625" style="0" customWidth="1"/>
    <col min="18" max="18" width="10.140625" style="0" bestFit="1" customWidth="1"/>
  </cols>
  <sheetData>
    <row r="1" spans="1:16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3"/>
      <c r="N1" s="7" t="s">
        <v>90</v>
      </c>
      <c r="O1" s="20"/>
      <c r="P1" s="20"/>
    </row>
    <row r="2" spans="1:16" ht="15.75">
      <c r="A2" s="20"/>
      <c r="B2" s="200" t="s">
        <v>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"/>
    </row>
    <row r="3" spans="1:16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4"/>
      <c r="N3" s="34"/>
      <c r="O3" s="20"/>
      <c r="P3" s="20"/>
    </row>
    <row r="4" spans="1:16" ht="22.5">
      <c r="A4" s="201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"/>
    </row>
    <row r="5" spans="1:17" ht="20.25" customHeight="1">
      <c r="A5" s="163" t="s">
        <v>102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9"/>
    </row>
    <row r="6" spans="1:16" ht="9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4"/>
      <c r="N6" s="34"/>
      <c r="O6" s="20"/>
      <c r="P6" s="20"/>
    </row>
    <row r="7" spans="1:16" ht="14.25" thickBot="1">
      <c r="A7" s="202" t="s">
        <v>2</v>
      </c>
      <c r="B7" s="203"/>
      <c r="C7" s="206" t="s">
        <v>3</v>
      </c>
      <c r="D7" s="206"/>
      <c r="E7" s="206"/>
      <c r="F7" s="206" t="s">
        <v>4</v>
      </c>
      <c r="G7" s="206" t="s">
        <v>5</v>
      </c>
      <c r="H7" s="206"/>
      <c r="I7" s="206" t="s">
        <v>6</v>
      </c>
      <c r="J7" s="206"/>
      <c r="K7" s="206"/>
      <c r="L7" s="23" t="s">
        <v>41</v>
      </c>
      <c r="M7" s="190" t="s">
        <v>7</v>
      </c>
      <c r="N7" s="190"/>
      <c r="O7" s="191"/>
      <c r="P7" s="20"/>
    </row>
    <row r="8" spans="1:16" ht="14.25" thickBot="1">
      <c r="A8" s="204"/>
      <c r="B8" s="205"/>
      <c r="C8" s="207"/>
      <c r="D8" s="207"/>
      <c r="E8" s="207"/>
      <c r="F8" s="207"/>
      <c r="G8" s="22" t="s">
        <v>8</v>
      </c>
      <c r="H8" s="22" t="s">
        <v>9</v>
      </c>
      <c r="I8" s="22" t="s">
        <v>8</v>
      </c>
      <c r="J8" s="22" t="s">
        <v>10</v>
      </c>
      <c r="K8" s="22" t="s">
        <v>9</v>
      </c>
      <c r="L8" s="11" t="s">
        <v>42</v>
      </c>
      <c r="M8" s="192"/>
      <c r="N8" s="192"/>
      <c r="O8" s="193"/>
      <c r="P8" s="20"/>
    </row>
    <row r="9" spans="1:16" ht="18" customHeight="1" thickBot="1">
      <c r="A9" s="229">
        <v>1</v>
      </c>
      <c r="B9" s="164"/>
      <c r="C9" s="165" t="s">
        <v>48</v>
      </c>
      <c r="D9" s="165"/>
      <c r="E9" s="165"/>
      <c r="F9" s="13" t="s">
        <v>49</v>
      </c>
      <c r="G9" s="13" t="s">
        <v>50</v>
      </c>
      <c r="H9" s="14">
        <v>1550</v>
      </c>
      <c r="I9" s="13">
        <v>29</v>
      </c>
      <c r="J9" s="47">
        <v>45177</v>
      </c>
      <c r="K9" s="14">
        <v>1549.68</v>
      </c>
      <c r="L9" s="230" t="s">
        <v>14</v>
      </c>
      <c r="M9" s="136">
        <v>1549.68</v>
      </c>
      <c r="N9" s="136"/>
      <c r="O9" s="231"/>
      <c r="P9" s="5"/>
    </row>
    <row r="10" spans="1:16" ht="18" customHeight="1" thickBot="1">
      <c r="A10" s="229"/>
      <c r="B10" s="164"/>
      <c r="C10" s="185" t="s">
        <v>51</v>
      </c>
      <c r="D10" s="185"/>
      <c r="E10" s="185"/>
      <c r="F10" s="185"/>
      <c r="G10" s="185"/>
      <c r="H10" s="185"/>
      <c r="I10" s="185"/>
      <c r="J10" s="185"/>
      <c r="K10" s="185"/>
      <c r="L10" s="230"/>
      <c r="M10" s="136"/>
      <c r="N10" s="136"/>
      <c r="O10" s="231"/>
      <c r="P10" s="5"/>
    </row>
    <row r="11" spans="1:16" ht="18" customHeight="1" thickBot="1">
      <c r="A11" s="229">
        <v>2</v>
      </c>
      <c r="B11" s="164"/>
      <c r="C11" s="165" t="s">
        <v>52</v>
      </c>
      <c r="D11" s="165"/>
      <c r="E11" s="165"/>
      <c r="F11" s="13" t="s">
        <v>53</v>
      </c>
      <c r="G11" s="13" t="s">
        <v>54</v>
      </c>
      <c r="H11" s="14">
        <v>916</v>
      </c>
      <c r="I11" s="43">
        <v>312</v>
      </c>
      <c r="J11" s="49">
        <v>45180</v>
      </c>
      <c r="K11" s="14">
        <v>915.72</v>
      </c>
      <c r="L11" s="230" t="s">
        <v>14</v>
      </c>
      <c r="M11" s="136">
        <v>915.72</v>
      </c>
      <c r="N11" s="136"/>
      <c r="O11" s="231"/>
      <c r="P11" s="5"/>
    </row>
    <row r="12" spans="1:16" ht="18" customHeight="1" thickBot="1">
      <c r="A12" s="229"/>
      <c r="B12" s="164"/>
      <c r="C12" s="185" t="s">
        <v>55</v>
      </c>
      <c r="D12" s="185"/>
      <c r="E12" s="185"/>
      <c r="F12" s="185"/>
      <c r="G12" s="185"/>
      <c r="H12" s="185"/>
      <c r="I12" s="185"/>
      <c r="J12" s="185"/>
      <c r="K12" s="185"/>
      <c r="L12" s="230"/>
      <c r="M12" s="136"/>
      <c r="N12" s="136"/>
      <c r="O12" s="231"/>
      <c r="P12" s="5"/>
    </row>
    <row r="13" spans="1:16" ht="18" customHeight="1" thickBot="1">
      <c r="A13" s="229">
        <v>3</v>
      </c>
      <c r="B13" s="164"/>
      <c r="C13" s="165" t="s">
        <v>56</v>
      </c>
      <c r="D13" s="165"/>
      <c r="E13" s="165"/>
      <c r="F13" s="13" t="s">
        <v>57</v>
      </c>
      <c r="G13" s="13" t="s">
        <v>58</v>
      </c>
      <c r="H13" s="14">
        <v>916</v>
      </c>
      <c r="I13" s="13">
        <v>213</v>
      </c>
      <c r="J13" s="47">
        <v>45175</v>
      </c>
      <c r="K13" s="14">
        <v>845.28</v>
      </c>
      <c r="L13" s="230" t="s">
        <v>14</v>
      </c>
      <c r="M13" s="136">
        <v>845.28</v>
      </c>
      <c r="N13" s="136"/>
      <c r="O13" s="231"/>
      <c r="P13" s="5"/>
    </row>
    <row r="14" spans="1:16" ht="18" customHeight="1" thickBot="1">
      <c r="A14" s="229"/>
      <c r="B14" s="164"/>
      <c r="C14" s="185" t="s">
        <v>59</v>
      </c>
      <c r="D14" s="185"/>
      <c r="E14" s="185"/>
      <c r="F14" s="185"/>
      <c r="G14" s="185"/>
      <c r="H14" s="185"/>
      <c r="I14" s="185"/>
      <c r="J14" s="185"/>
      <c r="K14" s="185"/>
      <c r="L14" s="230"/>
      <c r="M14" s="136"/>
      <c r="N14" s="136"/>
      <c r="O14" s="231"/>
      <c r="P14" s="5"/>
    </row>
    <row r="15" spans="1:16" ht="18" customHeight="1" thickBot="1">
      <c r="A15" s="229">
        <v>4</v>
      </c>
      <c r="B15" s="164"/>
      <c r="C15" s="165" t="s">
        <v>77</v>
      </c>
      <c r="D15" s="165"/>
      <c r="E15" s="165"/>
      <c r="F15" s="13" t="s">
        <v>78</v>
      </c>
      <c r="G15" s="13" t="s">
        <v>79</v>
      </c>
      <c r="H15" s="14">
        <v>1128</v>
      </c>
      <c r="I15" s="13">
        <v>267</v>
      </c>
      <c r="J15" s="47">
        <v>45175</v>
      </c>
      <c r="K15" s="14">
        <v>1127.04</v>
      </c>
      <c r="L15" s="230" t="s">
        <v>14</v>
      </c>
      <c r="M15" s="136">
        <v>1127.04</v>
      </c>
      <c r="N15" s="136"/>
      <c r="O15" s="231"/>
      <c r="P15" s="5"/>
    </row>
    <row r="16" spans="1:16" ht="16.5" customHeight="1" thickBot="1">
      <c r="A16" s="232"/>
      <c r="B16" s="233"/>
      <c r="C16" s="236" t="s">
        <v>80</v>
      </c>
      <c r="D16" s="237"/>
      <c r="E16" s="237"/>
      <c r="F16" s="237"/>
      <c r="G16" s="237"/>
      <c r="H16" s="237"/>
      <c r="I16" s="237"/>
      <c r="J16" s="237"/>
      <c r="K16" s="238"/>
      <c r="L16" s="234"/>
      <c r="M16" s="143"/>
      <c r="N16" s="143"/>
      <c r="O16" s="235"/>
      <c r="P16" s="5"/>
    </row>
    <row r="17" spans="1:16" ht="13.5" thickBot="1">
      <c r="A17" s="241">
        <v>5</v>
      </c>
      <c r="B17" s="242"/>
      <c r="C17" s="245" t="s">
        <v>87</v>
      </c>
      <c r="D17" s="246"/>
      <c r="E17" s="247"/>
      <c r="F17" s="44" t="s">
        <v>88</v>
      </c>
      <c r="G17" s="45">
        <v>4504</v>
      </c>
      <c r="H17" s="42">
        <v>3180</v>
      </c>
      <c r="I17" s="46">
        <v>368</v>
      </c>
      <c r="J17" s="47">
        <v>45174</v>
      </c>
      <c r="K17" s="41">
        <v>3174.54</v>
      </c>
      <c r="L17" s="248"/>
      <c r="M17" s="250">
        <v>3174.54</v>
      </c>
      <c r="N17" s="251"/>
      <c r="O17" s="252"/>
      <c r="P17" s="20"/>
    </row>
    <row r="18" spans="1:16" ht="15.75" customHeight="1" thickBot="1">
      <c r="A18" s="243"/>
      <c r="B18" s="244"/>
      <c r="C18" s="256" t="s">
        <v>89</v>
      </c>
      <c r="D18" s="257"/>
      <c r="E18" s="257"/>
      <c r="F18" s="257"/>
      <c r="G18" s="257"/>
      <c r="H18" s="257"/>
      <c r="I18" s="257"/>
      <c r="J18" s="257"/>
      <c r="K18" s="258"/>
      <c r="L18" s="249"/>
      <c r="M18" s="253"/>
      <c r="N18" s="254"/>
      <c r="O18" s="255"/>
      <c r="P18" s="20"/>
    </row>
    <row r="19" spans="1:16" ht="23.25" customHeight="1" thickBot="1">
      <c r="A19" s="28"/>
      <c r="B19" s="92">
        <v>6</v>
      </c>
      <c r="C19" s="195" t="s">
        <v>64</v>
      </c>
      <c r="D19" s="196"/>
      <c r="E19" s="264"/>
      <c r="F19" s="75" t="s">
        <v>65</v>
      </c>
      <c r="G19" s="76" t="s">
        <v>82</v>
      </c>
      <c r="H19" s="88">
        <v>11000</v>
      </c>
      <c r="I19" s="89">
        <v>1287</v>
      </c>
      <c r="J19" s="90">
        <v>45176</v>
      </c>
      <c r="K19" s="91">
        <v>10989.52</v>
      </c>
      <c r="L19" s="59" t="s">
        <v>14</v>
      </c>
      <c r="M19" s="265">
        <v>10989.52</v>
      </c>
      <c r="N19" s="143"/>
      <c r="O19" s="40"/>
      <c r="P19" s="5"/>
    </row>
    <row r="20" spans="1:16" ht="13.5" thickBot="1">
      <c r="A20" s="30"/>
      <c r="B20" s="266" t="s">
        <v>103</v>
      </c>
      <c r="C20" s="267"/>
      <c r="D20" s="267"/>
      <c r="E20" s="267"/>
      <c r="F20" s="268"/>
      <c r="G20" s="267"/>
      <c r="H20" s="269"/>
      <c r="I20" s="269"/>
      <c r="J20" s="269"/>
      <c r="K20" s="269"/>
      <c r="L20" s="268"/>
      <c r="M20" s="268"/>
      <c r="N20" s="270"/>
      <c r="O20" s="29"/>
      <c r="P20" s="5"/>
    </row>
    <row r="21" spans="1:18" ht="15.75" thickBot="1">
      <c r="A21" s="28"/>
      <c r="B21" s="38">
        <v>7</v>
      </c>
      <c r="C21" s="239" t="s">
        <v>84</v>
      </c>
      <c r="D21" s="239"/>
      <c r="E21" s="239"/>
      <c r="F21" s="25" t="s">
        <v>83</v>
      </c>
      <c r="G21" s="73" t="s">
        <v>85</v>
      </c>
      <c r="H21" s="74">
        <v>1900</v>
      </c>
      <c r="I21" s="54">
        <v>549</v>
      </c>
      <c r="J21" s="70">
        <v>45173</v>
      </c>
      <c r="K21" s="91">
        <v>647.04</v>
      </c>
      <c r="L21" s="27" t="s">
        <v>14</v>
      </c>
      <c r="M21" s="271">
        <v>647.04</v>
      </c>
      <c r="N21" s="271"/>
      <c r="O21" s="29"/>
      <c r="P21" s="5"/>
      <c r="R21" s="9"/>
    </row>
    <row r="22" spans="1:16" ht="13.5" thickBot="1">
      <c r="A22" s="30"/>
      <c r="B22" s="198" t="s">
        <v>104</v>
      </c>
      <c r="C22" s="240"/>
      <c r="D22" s="240"/>
      <c r="E22" s="240"/>
      <c r="F22" s="240"/>
      <c r="G22" s="240"/>
      <c r="H22" s="240"/>
      <c r="I22" s="272"/>
      <c r="J22" s="272"/>
      <c r="K22" s="240"/>
      <c r="L22" s="240"/>
      <c r="M22" s="240"/>
      <c r="N22" s="240"/>
      <c r="O22" s="29"/>
      <c r="P22" s="5"/>
    </row>
    <row r="23" spans="1:16" ht="15.75" thickBot="1">
      <c r="A23" s="28"/>
      <c r="B23" s="37">
        <v>8</v>
      </c>
      <c r="C23" s="239" t="s">
        <v>67</v>
      </c>
      <c r="D23" s="239"/>
      <c r="E23" s="239"/>
      <c r="F23" s="25" t="s">
        <v>68</v>
      </c>
      <c r="G23" s="4" t="s">
        <v>86</v>
      </c>
      <c r="H23" s="73">
        <v>2800</v>
      </c>
      <c r="I23" s="89">
        <v>797</v>
      </c>
      <c r="J23" s="70">
        <v>45173</v>
      </c>
      <c r="K23" s="26">
        <v>2274.96</v>
      </c>
      <c r="L23" s="27" t="s">
        <v>14</v>
      </c>
      <c r="M23" s="136">
        <v>2274.96</v>
      </c>
      <c r="N23" s="136"/>
      <c r="O23" s="29"/>
      <c r="P23" s="5"/>
    </row>
    <row r="24" spans="1:18" ht="13.5" thickBot="1">
      <c r="A24" s="31"/>
      <c r="B24" s="198" t="s">
        <v>105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9"/>
      <c r="P24" s="5"/>
      <c r="R24" s="9"/>
    </row>
    <row r="25" spans="1:16" ht="19.5" customHeight="1" thickBot="1">
      <c r="A25" s="259" t="s">
        <v>36</v>
      </c>
      <c r="B25" s="260"/>
      <c r="C25" s="260"/>
      <c r="D25" s="260"/>
      <c r="E25" s="260"/>
      <c r="F25" s="260"/>
      <c r="G25" s="261">
        <f>H9+H11+H13+H15+H17+H19+H21+H23</f>
        <v>23390</v>
      </c>
      <c r="H25" s="261"/>
      <c r="I25" s="261">
        <f>K9+K11+K13+K15+K17+K19+K21+K23</f>
        <v>21523.78</v>
      </c>
      <c r="J25" s="261"/>
      <c r="K25" s="261"/>
      <c r="L25" s="32"/>
      <c r="M25" s="262">
        <f>M9+M11+M13+M15+M17+M19+M21+M23</f>
        <v>21523.78</v>
      </c>
      <c r="N25" s="262"/>
      <c r="O25" s="263"/>
      <c r="P25" s="5"/>
    </row>
    <row r="26" spans="1:16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35"/>
      <c r="N26" s="35"/>
      <c r="O26" s="5"/>
      <c r="P26" s="5"/>
    </row>
    <row r="27" spans="1:17" ht="30" customHeight="1">
      <c r="A27" s="176" t="s">
        <v>37</v>
      </c>
      <c r="B27" s="176"/>
      <c r="C27" s="176"/>
      <c r="D27" s="176"/>
      <c r="E27" s="176"/>
      <c r="F27" s="176" t="s">
        <v>38</v>
      </c>
      <c r="G27" s="176"/>
      <c r="H27" s="176"/>
      <c r="I27" s="176" t="s">
        <v>39</v>
      </c>
      <c r="J27" s="176"/>
      <c r="K27" s="176"/>
      <c r="L27" s="173" t="s">
        <v>91</v>
      </c>
      <c r="M27" s="173"/>
      <c r="N27" s="173"/>
      <c r="O27" s="173"/>
      <c r="P27" s="173"/>
      <c r="Q27" s="9"/>
    </row>
    <row r="28" spans="1:17" s="17" customFormat="1" ht="29.25" customHeight="1">
      <c r="A28" s="15"/>
      <c r="B28" s="174" t="s">
        <v>45</v>
      </c>
      <c r="C28" s="174"/>
      <c r="D28" s="174"/>
      <c r="E28" s="15"/>
      <c r="F28" s="174" t="s">
        <v>46</v>
      </c>
      <c r="G28" s="174"/>
      <c r="H28" s="174"/>
      <c r="I28" s="174" t="s">
        <v>47</v>
      </c>
      <c r="J28" s="174"/>
      <c r="K28" s="15"/>
      <c r="L28" s="175" t="s">
        <v>92</v>
      </c>
      <c r="M28" s="175"/>
      <c r="N28" s="175"/>
      <c r="O28" s="175"/>
      <c r="P28" s="175"/>
      <c r="Q28" s="16"/>
    </row>
    <row r="29" spans="1:16" ht="40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5"/>
      <c r="N29" s="35"/>
      <c r="O29" s="5"/>
      <c r="P29" s="5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2023-09-13T09:45:37Z</cp:lastPrinted>
  <dcterms:created xsi:type="dcterms:W3CDTF">2023-03-14T12:57:56Z</dcterms:created>
  <dcterms:modified xsi:type="dcterms:W3CDTF">2023-09-26T11:08:02Z</dcterms:modified>
  <cp:category/>
  <cp:version/>
  <cp:contentType/>
  <cp:contentStatus/>
</cp:coreProperties>
</file>