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9255" windowHeight="6570" tabRatio="751" activeTab="0"/>
  </bookViews>
  <sheets>
    <sheet name="MAR2022-tot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<sst xmlns="http://schemas.openxmlformats.org/spreadsheetml/2006/main" count="55" uniqueCount="41">
  <si>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PL~|I PENTRU  INVESTIGA|II PARACLINICE DIN FONDUL DE AMBULATORIU DE SPECIALITATE</t>
  </si>
  <si>
    <t>TOTAL analize de laborator - furnizori priva\i</t>
  </si>
  <si>
    <t>MEDCENTER BUC - punct de lucru Braila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</si>
  <si>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</si>
  <si>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</si>
  <si>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</si>
  <si>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</si>
  <si>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</si>
  <si>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</si>
  <si>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</si>
  <si>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</si>
  <si>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</si>
  <si>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</si>
  <si>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</si>
  <si>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</si>
  <si>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</si>
  <si>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</si>
  <si>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</si>
  <si>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</si>
  <si>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</si>
  <si>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</si>
  <si>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</si>
  <si>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</si>
  <si>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</si>
  <si>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</si>
  <si>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</si>
  <si>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</si>
  <si>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</si>
  <si>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</si>
  <si>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</si>
  <si>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 xml:space="preserve">Suplimentare pentru MONITORIZARI = </t>
  </si>
  <si>
    <t>SUME</t>
  </si>
  <si>
    <t>monitorizari</t>
  </si>
  <si>
    <t>SC NEWVITALCLINIC SRL</t>
  </si>
  <si>
    <r>
      <t>ANALIZE DE LABORATOR - furnizori priva\i</t>
    </r>
    <r>
      <rPr>
        <b/>
        <sz val="14"/>
        <rFont val="ArialUpR"/>
        <family val="0"/>
      </rPr>
      <t xml:space="preserve"> - LUNA MARTIE 2022</t>
    </r>
  </si>
  <si>
    <r>
      <t>RADIOLOGIE-IMAGISTICA  - furnizori priva\i</t>
    </r>
    <r>
      <rPr>
        <b/>
        <sz val="14"/>
        <rFont val="ArialUpR"/>
        <family val="0"/>
      </rPr>
      <t xml:space="preserve"> - LUNA MARTIE 2022</t>
    </r>
  </si>
  <si>
    <r>
      <t xml:space="preserve">RADIOLOGIE-IMAGISTICA  - </t>
    </r>
    <r>
      <rPr>
        <b/>
        <u val="single"/>
        <sz val="14"/>
        <rFont val="ArialUpR"/>
        <family val="0"/>
      </rPr>
      <t>acte adi\ionale la contracte de Clinice/Stomatologie</t>
    </r>
    <r>
      <rPr>
        <b/>
        <sz val="14"/>
        <rFont val="ArialUpR"/>
        <family val="0"/>
      </rPr>
      <t xml:space="preserve"> - LUNA MARTIE 2022</t>
    </r>
  </si>
  <si>
    <r>
      <t xml:space="preserve">ANALIZE DE LABORATOR si RADIOLOGIE-IMAGISTICA  - </t>
    </r>
    <r>
      <rPr>
        <b/>
        <u val="single"/>
        <sz val="14"/>
        <rFont val="ArialUpR"/>
        <family val="0"/>
      </rPr>
      <t xml:space="preserve">SPITALE </t>
    </r>
    <r>
      <rPr>
        <b/>
        <sz val="14"/>
        <rFont val="ArialUpR"/>
        <family val="0"/>
      </rPr>
      <t>- LUNA MARTIE 2022</t>
    </r>
  </si>
  <si>
    <t>VALOARE DE CONTRACT pt MAR2022</t>
  </si>
  <si>
    <t xml:space="preserve"> VALOARE INVESTIGA|II VALIDATE pt MAR2022</t>
  </si>
  <si>
    <t xml:space="preserve"> VALOARE INVESTIGA|II VALIDATE pt MAR2022, din care: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</si>
</sst>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35">
    <font>
      <sz val="10"/>
      <name val="Arial"/>
      <family val="0"/>
    </font>
    <font>
      <b/>
      <sz val="12"/>
      <name val="TimesRoman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2"/>
      <name val="ArialUpR"/>
      <family val="0"/>
    </font>
    <font>
      <b/>
      <sz val="11"/>
      <name val="ArialUpR"/>
      <family val="0"/>
    </font>
    <font>
      <b/>
      <sz val="9"/>
      <name val="ArialUp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ArialUpR"/>
      <family val="0"/>
    </font>
    <font>
      <b/>
      <i/>
      <sz val="12"/>
      <name val="ArialUpR"/>
      <family val="0"/>
    </font>
    <font>
      <b/>
      <sz val="14"/>
      <name val="TimesRomanR"/>
      <family val="0"/>
    </font>
    <font>
      <b/>
      <sz val="16"/>
      <name val="ArialUpR"/>
      <family val="0"/>
    </font>
    <font>
      <b/>
      <u val="single"/>
      <sz val="14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color indexed="8"/>
      <name val="TimesRoman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1" fillId="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1" fillId="5" borderId="16" xfId="0" applyNumberFormat="1" applyFont="1" applyFill="1" applyBorder="1" applyAlignment="1">
      <alignment horizontal="right" vertical="center"/>
    </xf>
    <xf numFmtId="4" fontId="14" fillId="24" borderId="17" xfId="0" applyNumberFormat="1" applyFont="1" applyFill="1" applyBorder="1" applyAlignment="1">
      <alignment vertical="center"/>
    </xf>
    <xf numFmtId="4" fontId="11" fillId="5" borderId="18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20" xfId="0" applyFont="1" applyBorder="1" applyAlignment="1">
      <alignment vertical="center"/>
    </xf>
    <xf numFmtId="4" fontId="33" fillId="0" borderId="14" xfId="0" applyNumberFormat="1" applyFont="1" applyFill="1" applyBorder="1" applyAlignment="1">
      <alignment wrapText="1"/>
    </xf>
    <xf numFmtId="4" fontId="11" fillId="5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4" fontId="33" fillId="0" borderId="25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0" fontId="5" fillId="0" borderId="27" xfId="0" applyFont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wrapText="1"/>
    </xf>
    <xf numFmtId="4" fontId="3" fillId="0" borderId="26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4" fontId="33" fillId="0" borderId="19" xfId="0" applyNumberFormat="1" applyFont="1" applyFill="1" applyBorder="1" applyAlignment="1">
      <alignment wrapText="1"/>
    </xf>
    <xf numFmtId="0" fontId="5" fillId="0" borderId="24" xfId="0" applyFon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/>
    </xf>
    <xf numFmtId="0" fontId="12" fillId="10" borderId="0" xfId="0" applyFont="1" applyFill="1" applyAlignment="1">
      <alignment horizontal="right"/>
    </xf>
    <xf numFmtId="4" fontId="3" fillId="0" borderId="0" xfId="0" applyNumberFormat="1" applyFont="1" applyAlignment="1">
      <alignment/>
    </xf>
    <xf numFmtId="4" fontId="1" fillId="0" borderId="2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4" xfId="0" applyNumberFormat="1" applyFont="1" applyBorder="1" applyAlignment="1">
      <alignment horizontal="right" vertical="center"/>
    </xf>
    <xf numFmtId="4" fontId="14" fillId="24" borderId="35" xfId="0" applyNumberFormat="1" applyFont="1" applyFill="1" applyBorder="1" applyAlignment="1">
      <alignment vertical="center"/>
    </xf>
    <xf numFmtId="0" fontId="3" fillId="10" borderId="3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/>
    </xf>
    <xf numFmtId="4" fontId="33" fillId="0" borderId="29" xfId="0" applyNumberFormat="1" applyFont="1" applyFill="1" applyBorder="1" applyAlignment="1">
      <alignment wrapText="1"/>
    </xf>
    <xf numFmtId="4" fontId="3" fillId="10" borderId="37" xfId="0" applyNumberFormat="1" applyFont="1" applyFill="1" applyBorder="1" applyAlignment="1">
      <alignment/>
    </xf>
    <xf numFmtId="4" fontId="3" fillId="0" borderId="38" xfId="0" applyNumberFormat="1" applyFont="1" applyBorder="1" applyAlignment="1">
      <alignment/>
    </xf>
    <xf numFmtId="4" fontId="3" fillId="10" borderId="39" xfId="0" applyNumberFormat="1" applyFont="1" applyFill="1" applyBorder="1" applyAlignment="1">
      <alignment/>
    </xf>
    <xf numFmtId="4" fontId="3" fillId="10" borderId="40" xfId="0" applyNumberFormat="1" applyFont="1" applyFill="1" applyBorder="1" applyAlignment="1">
      <alignment/>
    </xf>
    <xf numFmtId="4" fontId="11" fillId="1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" fillId="0" borderId="42" xfId="0" applyNumberFormat="1" applyFont="1" applyFill="1" applyBorder="1" applyAlignment="1">
      <alignment wrapText="1"/>
    </xf>
    <xf numFmtId="4" fontId="1" fillId="0" borderId="43" xfId="0" applyNumberFormat="1" applyFont="1" applyFill="1" applyBorder="1" applyAlignment="1">
      <alignment wrapText="1"/>
    </xf>
    <xf numFmtId="4" fontId="1" fillId="0" borderId="44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45" xfId="0" applyNumberFormat="1" applyFont="1" applyFill="1" applyBorder="1" applyAlignment="1">
      <alignment wrapText="1"/>
    </xf>
    <xf numFmtId="4" fontId="3" fillId="0" borderId="46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1" fillId="0" borderId="24" xfId="0" applyNumberFormat="1" applyFont="1" applyBorder="1" applyAlignment="1">
      <alignment/>
    </xf>
    <xf numFmtId="4" fontId="3" fillId="0" borderId="47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/>
    </xf>
    <xf numFmtId="4" fontId="2" fillId="0" borderId="3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4" fillId="24" borderId="49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9"/>
  <dimension ref="A1:G46"/>
  <sheetViews>
    <sheetView tabSelected="1" zoomScale="90" zoomScaleNormal="90" workbookViewId="0" topLeftCell="A1">
      <selection activeCell="F1" sqref="F1"/>
    </sheetView>
  </sheetViews>
  <sheetFormatPr defaultColWidth="9.140625" defaultRowHeight="12.75"/>
  <cols>
    <col min="1" max="1" width="4.00390625" style="3" customWidth="1"/>
    <col min="2" max="2" width="10.00390625" style="3" customWidth="1"/>
    <col min="3" max="3" width="48.57421875" style="5" customWidth="1"/>
    <col min="4" max="4" width="22.421875" style="4" customWidth="1"/>
    <col min="5" max="5" width="22.8515625" style="4" customWidth="1"/>
    <col min="6" max="6" width="12.57421875" style="5" customWidth="1"/>
    <col min="7" max="7" width="15.421875" style="5" bestFit="1" customWidth="1"/>
    <col min="8" max="16384" width="9.140625" style="5" customWidth="1"/>
  </cols>
  <sheetData>
    <row r="1" spans="1:5" s="7" customFormat="1" ht="28.5" customHeight="1">
      <c r="A1" s="16" t="s">
        <v>18</v>
      </c>
      <c r="B1" s="6"/>
      <c r="C1" s="17"/>
      <c r="D1" s="8"/>
      <c r="E1" s="8"/>
    </row>
    <row r="2" spans="1:5" s="7" customFormat="1" ht="27" customHeight="1">
      <c r="A2" s="6"/>
      <c r="B2" s="6"/>
      <c r="C2" s="31"/>
      <c r="D2" s="11"/>
      <c r="E2" s="11"/>
    </row>
    <row r="3" spans="1:5" s="2" customFormat="1" ht="37.5" customHeight="1">
      <c r="A3" s="105" t="s">
        <v>0</v>
      </c>
      <c r="B3" s="105"/>
      <c r="C3" s="105"/>
      <c r="D3" s="105"/>
      <c r="E3" s="105"/>
    </row>
    <row r="4" spans="1:5" s="2" customFormat="1" ht="30.75" customHeight="1" thickBot="1">
      <c r="A4" s="18"/>
      <c r="B4" s="102" t="s">
        <v>34</v>
      </c>
      <c r="C4" s="102"/>
      <c r="D4" s="102"/>
      <c r="E4" s="102"/>
    </row>
    <row r="5" spans="1:6" s="10" customFormat="1" ht="28.5" customHeight="1">
      <c r="A5" s="90" t="s">
        <v>20</v>
      </c>
      <c r="B5" s="95" t="s">
        <v>21</v>
      </c>
      <c r="C5" s="90" t="s">
        <v>19</v>
      </c>
      <c r="D5" s="85" t="s">
        <v>38</v>
      </c>
      <c r="E5" s="97" t="s">
        <v>40</v>
      </c>
      <c r="F5" s="59" t="s">
        <v>31</v>
      </c>
    </row>
    <row r="6" spans="1:6" s="1" customFormat="1" ht="18.75" customHeight="1" thickBot="1">
      <c r="A6" s="91"/>
      <c r="B6" s="96"/>
      <c r="C6" s="91"/>
      <c r="D6" s="86"/>
      <c r="E6" s="98"/>
      <c r="F6" s="60" t="s">
        <v>32</v>
      </c>
    </row>
    <row r="7" spans="1:6" s="9" customFormat="1" ht="24" customHeight="1">
      <c r="A7" s="30">
        <v>1</v>
      </c>
      <c r="B7" s="25">
        <v>14721295</v>
      </c>
      <c r="C7" s="41" t="s">
        <v>17</v>
      </c>
      <c r="D7" s="49">
        <v>43711.33</v>
      </c>
      <c r="E7" s="55">
        <v>43709.6</v>
      </c>
      <c r="F7" s="84"/>
    </row>
    <row r="8" spans="1:6" s="9" customFormat="1" ht="24" customHeight="1">
      <c r="A8" s="24">
        <v>2</v>
      </c>
      <c r="B8" s="21">
        <v>13368447</v>
      </c>
      <c r="C8" s="36" t="s">
        <v>2</v>
      </c>
      <c r="D8" s="33">
        <v>37048.18</v>
      </c>
      <c r="E8" s="56">
        <v>37199.5</v>
      </c>
      <c r="F8" s="63">
        <f aca="true" t="shared" si="0" ref="F8:F13">E8-D8</f>
        <v>151.3199999999997</v>
      </c>
    </row>
    <row r="9" spans="1:6" s="9" customFormat="1" ht="24" customHeight="1">
      <c r="A9" s="24">
        <v>3</v>
      </c>
      <c r="B9" s="21">
        <v>4486524</v>
      </c>
      <c r="C9" s="36" t="s">
        <v>14</v>
      </c>
      <c r="D9" s="33">
        <v>23830.58</v>
      </c>
      <c r="E9" s="56">
        <v>28811.09</v>
      </c>
      <c r="F9" s="63">
        <f t="shared" si="0"/>
        <v>4980.509999999998</v>
      </c>
    </row>
    <row r="10" spans="1:6" s="9" customFormat="1" ht="24" customHeight="1">
      <c r="A10" s="24">
        <v>4</v>
      </c>
      <c r="B10" s="21">
        <v>20185990</v>
      </c>
      <c r="C10" s="36" t="s">
        <v>3</v>
      </c>
      <c r="D10" s="33">
        <v>28204.84</v>
      </c>
      <c r="E10" s="56">
        <v>76347.19</v>
      </c>
      <c r="F10" s="63">
        <f t="shared" si="0"/>
        <v>48142.350000000006</v>
      </c>
    </row>
    <row r="11" spans="1:6" s="9" customFormat="1" ht="24" customHeight="1">
      <c r="A11" s="24">
        <v>5</v>
      </c>
      <c r="B11" s="21">
        <v>9550768</v>
      </c>
      <c r="C11" s="37" t="s">
        <v>25</v>
      </c>
      <c r="D11" s="33">
        <v>63902.05</v>
      </c>
      <c r="E11" s="56">
        <v>105333.36</v>
      </c>
      <c r="F11" s="63">
        <f t="shared" si="0"/>
        <v>41431.31</v>
      </c>
    </row>
    <row r="12" spans="1:6" s="9" customFormat="1" ht="24" customHeight="1">
      <c r="A12" s="24">
        <v>6</v>
      </c>
      <c r="B12" s="21">
        <v>30496144</v>
      </c>
      <c r="C12" s="83" t="s">
        <v>33</v>
      </c>
      <c r="D12" s="62">
        <v>26039.26</v>
      </c>
      <c r="E12" s="79">
        <v>27114.45</v>
      </c>
      <c r="F12" s="63">
        <f t="shared" si="0"/>
        <v>1075.1900000000023</v>
      </c>
    </row>
    <row r="13" spans="1:6" s="9" customFormat="1" ht="24" customHeight="1" thickBot="1">
      <c r="A13" s="24">
        <v>7</v>
      </c>
      <c r="B13" s="21">
        <v>14547955</v>
      </c>
      <c r="C13" s="36" t="s">
        <v>4</v>
      </c>
      <c r="D13" s="38">
        <v>10000</v>
      </c>
      <c r="E13" s="57">
        <v>15960</v>
      </c>
      <c r="F13" s="63">
        <f t="shared" si="0"/>
        <v>5960</v>
      </c>
    </row>
    <row r="14" spans="1:7" s="15" customFormat="1" ht="21.75" customHeight="1" thickBot="1">
      <c r="A14" s="99" t="s">
        <v>1</v>
      </c>
      <c r="B14" s="100"/>
      <c r="C14" s="101"/>
      <c r="D14" s="27">
        <f>SUM(D7:D13)</f>
        <v>232736.24000000005</v>
      </c>
      <c r="E14" s="27">
        <f>SUM(E7:E13)</f>
        <v>334475.19</v>
      </c>
      <c r="F14" s="61">
        <f>F7+F8+F9+F10+F11+F12+F13</f>
        <v>101740.68000000001</v>
      </c>
      <c r="G14" s="40"/>
    </row>
    <row r="15" spans="1:6" s="26" customFormat="1" ht="18" customHeight="1">
      <c r="A15" s="19"/>
      <c r="B15" s="19"/>
      <c r="C15" s="19"/>
      <c r="D15" s="20"/>
      <c r="E15" s="20"/>
      <c r="F15" s="54"/>
    </row>
    <row r="16" spans="1:6" s="2" customFormat="1" ht="21.75" customHeight="1" thickBot="1">
      <c r="A16" s="18"/>
      <c r="B16" s="102" t="s">
        <v>35</v>
      </c>
      <c r="C16" s="102"/>
      <c r="D16" s="102"/>
      <c r="E16" s="102"/>
      <c r="F16" s="54"/>
    </row>
    <row r="17" spans="1:6" s="10" customFormat="1" ht="28.5" customHeight="1">
      <c r="A17" s="90" t="s">
        <v>20</v>
      </c>
      <c r="B17" s="95" t="s">
        <v>21</v>
      </c>
      <c r="C17" s="90" t="s">
        <v>19</v>
      </c>
      <c r="D17" s="85" t="s">
        <v>38</v>
      </c>
      <c r="E17" s="97" t="s">
        <v>40</v>
      </c>
      <c r="F17" s="81"/>
    </row>
    <row r="18" spans="1:6" s="1" customFormat="1" ht="10.5" customHeight="1" thickBot="1">
      <c r="A18" s="103"/>
      <c r="B18" s="104"/>
      <c r="C18" s="103"/>
      <c r="D18" s="86"/>
      <c r="E18" s="98"/>
      <c r="F18" s="82"/>
    </row>
    <row r="19" spans="1:6" s="13" customFormat="1" ht="24.75" customHeight="1" thickBot="1">
      <c r="A19" s="22">
        <v>1</v>
      </c>
      <c r="B19" s="23">
        <v>18039992</v>
      </c>
      <c r="C19" s="35" t="s">
        <v>6</v>
      </c>
      <c r="D19" s="69">
        <v>11083.511827562543</v>
      </c>
      <c r="E19" s="72">
        <v>11083</v>
      </c>
      <c r="F19" s="80"/>
    </row>
    <row r="20" spans="1:6" s="9" customFormat="1" ht="24.75" customHeight="1" thickBot="1">
      <c r="A20" s="24">
        <v>2</v>
      </c>
      <c r="B20" s="21">
        <v>18042815</v>
      </c>
      <c r="C20" s="36" t="s">
        <v>5</v>
      </c>
      <c r="D20" s="71">
        <v>6644.87734391017</v>
      </c>
      <c r="E20" s="73">
        <v>6850</v>
      </c>
      <c r="F20" s="61">
        <f>E20-D20</f>
        <v>205.12265608983034</v>
      </c>
    </row>
    <row r="21" spans="1:6" s="15" customFormat="1" ht="21.75" customHeight="1" thickBot="1">
      <c r="A21" s="87" t="s">
        <v>7</v>
      </c>
      <c r="B21" s="88"/>
      <c r="C21" s="89"/>
      <c r="D21" s="27">
        <f>SUM(D19:D20)</f>
        <v>17728.389171472714</v>
      </c>
      <c r="E21" s="29">
        <f>SUM(E19:E20)</f>
        <v>17933</v>
      </c>
      <c r="F21" s="68"/>
    </row>
    <row r="22" ht="15">
      <c r="F22" s="68"/>
    </row>
    <row r="23" spans="1:6" s="2" customFormat="1" ht="37.5" customHeight="1" thickBot="1">
      <c r="A23" s="94" t="s">
        <v>36</v>
      </c>
      <c r="B23" s="94"/>
      <c r="C23" s="94"/>
      <c r="D23" s="94"/>
      <c r="E23" s="94"/>
      <c r="F23" s="54"/>
    </row>
    <row r="24" spans="1:6" s="10" customFormat="1" ht="28.5" customHeight="1">
      <c r="A24" s="90" t="s">
        <v>20</v>
      </c>
      <c r="B24" s="95" t="s">
        <v>21</v>
      </c>
      <c r="C24" s="90" t="s">
        <v>19</v>
      </c>
      <c r="D24" s="85" t="s">
        <v>38</v>
      </c>
      <c r="E24" s="97" t="s">
        <v>39</v>
      </c>
      <c r="F24" s="54"/>
    </row>
    <row r="25" spans="1:6" s="1" customFormat="1" ht="11.25" customHeight="1" thickBot="1">
      <c r="A25" s="91"/>
      <c r="B25" s="96"/>
      <c r="C25" s="91"/>
      <c r="D25" s="86"/>
      <c r="E25" s="98"/>
      <c r="F25" s="54"/>
    </row>
    <row r="26" spans="1:6" s="9" customFormat="1" ht="23.25" customHeight="1">
      <c r="A26" s="24">
        <v>1</v>
      </c>
      <c r="B26" s="21">
        <v>20665530</v>
      </c>
      <c r="C26" s="36" t="s">
        <v>8</v>
      </c>
      <c r="D26" s="39">
        <v>1268.31</v>
      </c>
      <c r="E26" s="45">
        <v>1260</v>
      </c>
      <c r="F26" s="54"/>
    </row>
    <row r="27" spans="1:6" s="9" customFormat="1" ht="23.25" customHeight="1">
      <c r="A27" s="24">
        <v>2</v>
      </c>
      <c r="B27" s="21">
        <v>20029621</v>
      </c>
      <c r="C27" s="42" t="s">
        <v>23</v>
      </c>
      <c r="D27" s="39">
        <v>721.18</v>
      </c>
      <c r="E27" s="45">
        <v>720</v>
      </c>
      <c r="F27" s="54"/>
    </row>
    <row r="28" spans="1:6" s="9" customFormat="1" ht="23.25" customHeight="1">
      <c r="A28" s="24">
        <v>3</v>
      </c>
      <c r="B28" s="21">
        <v>37076849</v>
      </c>
      <c r="C28" s="42" t="s">
        <v>27</v>
      </c>
      <c r="D28" s="44">
        <v>894.73</v>
      </c>
      <c r="E28" s="45">
        <v>840</v>
      </c>
      <c r="F28" s="54"/>
    </row>
    <row r="29" spans="1:6" s="9" customFormat="1" ht="23.25" customHeight="1">
      <c r="A29" s="24">
        <v>4</v>
      </c>
      <c r="B29" s="21">
        <v>19663667</v>
      </c>
      <c r="C29" s="42" t="s">
        <v>26</v>
      </c>
      <c r="D29" s="44">
        <v>728.04</v>
      </c>
      <c r="E29" s="45">
        <v>660</v>
      </c>
      <c r="F29" s="54"/>
    </row>
    <row r="30" spans="1:6" s="9" customFormat="1" ht="23.25" customHeight="1">
      <c r="A30" s="24">
        <v>5</v>
      </c>
      <c r="B30" s="25">
        <v>20161826</v>
      </c>
      <c r="C30" s="41" t="s">
        <v>9</v>
      </c>
      <c r="D30" s="44">
        <v>2647.42</v>
      </c>
      <c r="E30" s="45">
        <v>2640</v>
      </c>
      <c r="F30" s="54"/>
    </row>
    <row r="31" spans="1:6" s="9" customFormat="1" ht="23.25" customHeight="1">
      <c r="A31" s="24">
        <v>6</v>
      </c>
      <c r="B31" s="21">
        <v>7964100</v>
      </c>
      <c r="C31" s="43" t="s">
        <v>24</v>
      </c>
      <c r="D31" s="44">
        <v>2304.23</v>
      </c>
      <c r="E31" s="45">
        <v>2280</v>
      </c>
      <c r="F31" s="54"/>
    </row>
    <row r="32" spans="1:6" s="9" customFormat="1" ht="23.25" customHeight="1">
      <c r="A32" s="24">
        <v>7</v>
      </c>
      <c r="B32" s="21">
        <v>4721239</v>
      </c>
      <c r="C32" s="36" t="s">
        <v>16</v>
      </c>
      <c r="D32" s="44">
        <v>1421.76</v>
      </c>
      <c r="E32" s="45">
        <v>630</v>
      </c>
      <c r="F32" s="54"/>
    </row>
    <row r="33" spans="1:6" s="9" customFormat="1" ht="23.25" customHeight="1" thickBot="1">
      <c r="A33" s="24">
        <v>8</v>
      </c>
      <c r="B33" s="47">
        <v>4342863</v>
      </c>
      <c r="C33" s="50" t="s">
        <v>10</v>
      </c>
      <c r="D33" s="51">
        <v>4717.78</v>
      </c>
      <c r="E33" s="52">
        <v>4695</v>
      </c>
      <c r="F33" s="54"/>
    </row>
    <row r="34" spans="1:6" s="15" customFormat="1" ht="25.5" customHeight="1" thickBot="1">
      <c r="A34" s="87" t="s">
        <v>11</v>
      </c>
      <c r="B34" s="88"/>
      <c r="C34" s="89"/>
      <c r="D34" s="34">
        <f>SUM(D26:D33)</f>
        <v>14703.45</v>
      </c>
      <c r="E34" s="14">
        <f>SUM(E26:E33)</f>
        <v>13725</v>
      </c>
      <c r="F34" s="54"/>
    </row>
    <row r="35" ht="15">
      <c r="F35" s="54"/>
    </row>
    <row r="36" spans="1:6" s="2" customFormat="1" ht="41.25" customHeight="1" thickBot="1">
      <c r="A36" s="94" t="s">
        <v>37</v>
      </c>
      <c r="B36" s="94"/>
      <c r="C36" s="94"/>
      <c r="D36" s="94"/>
      <c r="E36" s="94"/>
      <c r="F36" s="54"/>
    </row>
    <row r="37" spans="1:6" s="10" customFormat="1" ht="28.5" customHeight="1">
      <c r="A37" s="90" t="s">
        <v>20</v>
      </c>
      <c r="B37" s="95" t="s">
        <v>21</v>
      </c>
      <c r="C37" s="90" t="s">
        <v>19</v>
      </c>
      <c r="D37" s="85" t="s">
        <v>38</v>
      </c>
      <c r="E37" s="97" t="s">
        <v>40</v>
      </c>
      <c r="F37" s="54"/>
    </row>
    <row r="38" spans="1:6" s="1" customFormat="1" ht="9.75" customHeight="1" thickBot="1">
      <c r="A38" s="91"/>
      <c r="B38" s="96"/>
      <c r="C38" s="91"/>
      <c r="D38" s="86"/>
      <c r="E38" s="98"/>
      <c r="F38" s="54"/>
    </row>
    <row r="39" spans="1:7" s="13" customFormat="1" ht="24" customHeight="1">
      <c r="A39" s="30">
        <v>1</v>
      </c>
      <c r="B39" s="25">
        <v>11333442</v>
      </c>
      <c r="C39" s="32" t="s">
        <v>15</v>
      </c>
      <c r="D39" s="74">
        <f>55820.45+42328.43</f>
        <v>98148.88</v>
      </c>
      <c r="E39" s="76">
        <f>57301.47+59200</f>
        <v>116501.47</v>
      </c>
      <c r="F39" s="66">
        <f>E39-D39</f>
        <v>18352.589999999997</v>
      </c>
      <c r="G39" s="12"/>
    </row>
    <row r="40" spans="1:7" s="13" customFormat="1" ht="24" customHeight="1">
      <c r="A40" s="30">
        <v>2</v>
      </c>
      <c r="B40" s="21">
        <v>7964100</v>
      </c>
      <c r="C40" s="32" t="s">
        <v>28</v>
      </c>
      <c r="D40" s="70">
        <v>23369.99819962594</v>
      </c>
      <c r="E40" s="77">
        <v>175970</v>
      </c>
      <c r="F40" s="66">
        <f>E40-D40</f>
        <v>152600.00180037407</v>
      </c>
      <c r="G40" s="12"/>
    </row>
    <row r="41" spans="1:6" s="9" customFormat="1" ht="29.25" customHeight="1" thickBot="1">
      <c r="A41" s="46">
        <v>3</v>
      </c>
      <c r="B41" s="47">
        <v>4342863</v>
      </c>
      <c r="C41" s="48" t="s">
        <v>12</v>
      </c>
      <c r="D41" s="75">
        <v>101056.36</v>
      </c>
      <c r="E41" s="78">
        <v>101051</v>
      </c>
      <c r="F41" s="64"/>
    </row>
    <row r="42" spans="1:6" s="15" customFormat="1" ht="25.5" customHeight="1" thickBot="1">
      <c r="A42" s="87" t="s">
        <v>13</v>
      </c>
      <c r="B42" s="88"/>
      <c r="C42" s="89"/>
      <c r="D42" s="14">
        <f>SUM(D39:D41)</f>
        <v>222575.23819962595</v>
      </c>
      <c r="E42" s="14">
        <f>SUM(E39:E41)</f>
        <v>393522.47</v>
      </c>
      <c r="F42" s="65">
        <f>F39+F40</f>
        <v>170952.59180037407</v>
      </c>
    </row>
    <row r="43" ht="15.75" thickBot="1"/>
    <row r="44" spans="1:6" ht="27.75" customHeight="1" thickBot="1">
      <c r="A44" s="92" t="s">
        <v>22</v>
      </c>
      <c r="B44" s="93"/>
      <c r="C44" s="93"/>
      <c r="D44" s="28">
        <f>D14+D21+D34+D42</f>
        <v>487743.3173710987</v>
      </c>
      <c r="E44" s="58">
        <f>E14+E21+E34+E42</f>
        <v>759655.6599999999</v>
      </c>
      <c r="F44" s="61">
        <f>F14+F20+F42</f>
        <v>272898.3944564639</v>
      </c>
    </row>
    <row r="45" ht="21" customHeight="1">
      <c r="D45" s="4" t="s">
        <v>29</v>
      </c>
    </row>
    <row r="46" spans="3:4" ht="21" customHeight="1">
      <c r="C46" s="53" t="s">
        <v>30</v>
      </c>
      <c r="D46" s="67">
        <f>F44</f>
        <v>272898.3944564639</v>
      </c>
    </row>
  </sheetData>
  <sheetProtection/>
  <mergeCells count="30">
    <mergeCell ref="A42:C42"/>
    <mergeCell ref="A44:C44"/>
    <mergeCell ref="A34:C34"/>
    <mergeCell ref="A36:E36"/>
    <mergeCell ref="A37:A38"/>
    <mergeCell ref="B37:B38"/>
    <mergeCell ref="C37:C38"/>
    <mergeCell ref="D37:D38"/>
    <mergeCell ref="E37:E38"/>
    <mergeCell ref="A21:C21"/>
    <mergeCell ref="A23:E23"/>
    <mergeCell ref="A24:A25"/>
    <mergeCell ref="B24:B25"/>
    <mergeCell ref="C24:C25"/>
    <mergeCell ref="D24:D25"/>
    <mergeCell ref="E24:E25"/>
    <mergeCell ref="A14:C14"/>
    <mergeCell ref="B16:E16"/>
    <mergeCell ref="A17:A18"/>
    <mergeCell ref="B17:B18"/>
    <mergeCell ref="C17:C18"/>
    <mergeCell ref="D17:D18"/>
    <mergeCell ref="E17:E18"/>
    <mergeCell ref="A3:E3"/>
    <mergeCell ref="B4:E4"/>
    <mergeCell ref="A5:A6"/>
    <mergeCell ref="B5:B6"/>
    <mergeCell ref="C5:C6"/>
    <mergeCell ref="D5:D6"/>
    <mergeCell ref="E5:E6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marinela.ichim</cp:lastModifiedBy>
  <cp:lastPrinted>2022-07-12T08:28:13Z</cp:lastPrinted>
  <dcterms:created xsi:type="dcterms:W3CDTF">2006-01-27T07:43:28Z</dcterms:created>
  <dcterms:modified xsi:type="dcterms:W3CDTF">2022-08-04T12:06:03Z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