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11355" windowHeight="9120" tabRatio="751" activeTab="0"/>
  </bookViews>
  <sheets>
    <sheet name="IUN2021-tot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<sst xmlns="http://schemas.openxmlformats.org/spreadsheetml/2006/main" count="54" uniqueCount="39">
  <si>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</si>
  <si>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</si>
  <si>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</si>
  <si>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</si>
  <si>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</si>
  <si>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</si>
  <si>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</si>
  <si>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</si>
  <si>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</si>
  <si>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</si>
  <si>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</si>
  <si>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</si>
  <si>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</si>
  <si>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</si>
  <si>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</si>
  <si>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</si>
  <si>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</si>
  <si>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</si>
  <si>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</si>
  <si>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</si>
  <si>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</si>
  <si>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</si>
  <si>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</si>
  <si>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</si>
  <si>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</si>
  <si>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</si>
  <si>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</si>
  <si>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</si>
  <si>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</si>
  <si>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</si>
  <si>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</si>
  <si>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</si>
  <si>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</si>
  <si>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r>
      <t>ANALIZE DE LABORATOR - furnizori priva\i</t>
    </r>
    <r>
      <rPr>
        <b/>
        <sz val="14"/>
        <rFont val="ArialUpR"/>
        <family val="0"/>
      </rPr>
      <t xml:space="preserve"> - LUNA IUNIE 2021</t>
    </r>
  </si>
  <si>
    <r>
      <t>RADIOLOGIE-IMAGISTICA  - furnizori priva\i</t>
    </r>
    <r>
      <rPr>
        <b/>
        <sz val="14"/>
        <rFont val="ArialUpR"/>
        <family val="0"/>
      </rPr>
      <t xml:space="preserve"> - LUNA IUNIE 2021</t>
    </r>
  </si>
  <si>
    <r>
      <t xml:space="preserve">RADIOLOGIE-IMAGISTICA  - </t>
    </r>
    <r>
      <rPr>
        <b/>
        <u val="single"/>
        <sz val="14"/>
        <rFont val="ArialUpR"/>
        <family val="0"/>
      </rPr>
      <t>acte adi\ionale la contracte de Clinice/Stomatologie</t>
    </r>
    <r>
      <rPr>
        <b/>
        <sz val="14"/>
        <rFont val="ArialUpR"/>
        <family val="0"/>
      </rPr>
      <t xml:space="preserve"> - LUNA IUNIE 2021</t>
    </r>
  </si>
  <si>
    <r>
      <t xml:space="preserve">ANALIZE DE LABORATOR si RADIOLOGIE-IMAGISTICA  - </t>
    </r>
    <r>
      <rPr>
        <b/>
        <u val="single"/>
        <sz val="14"/>
        <rFont val="ArialUpR"/>
        <family val="0"/>
      </rPr>
      <t xml:space="preserve">SPITALE </t>
    </r>
    <r>
      <rPr>
        <b/>
        <sz val="14"/>
        <rFont val="ArialUpR"/>
        <family val="0"/>
      </rPr>
      <t>- LUNA IUNIE 2021</t>
    </r>
  </si>
  <si>
    <t>VALOARE DE CONTRACT pt IUN 2021</t>
  </si>
  <si>
    <t xml:space="preserve"> VALOARE INVESTIGA|II VALIDATE pt IUN 2021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</si>
</sst>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34">
    <font>
      <sz val="10"/>
      <name val="Arial"/>
      <family val="0"/>
    </font>
    <font>
      <b/>
      <sz val="12"/>
      <name val="TimesRoman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2"/>
      <name val="ArialUp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ArialUpR"/>
      <family val="0"/>
    </font>
    <font>
      <b/>
      <i/>
      <sz val="12"/>
      <name val="ArialUpR"/>
      <family val="0"/>
    </font>
    <font>
      <b/>
      <sz val="14"/>
      <name val="TimesRomanR"/>
      <family val="0"/>
    </font>
    <font>
      <b/>
      <sz val="16"/>
      <name val="ArialUpR"/>
      <family val="0"/>
    </font>
    <font>
      <b/>
      <u val="single"/>
      <sz val="14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1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1" fillId="5" borderId="16" xfId="0" applyNumberFormat="1" applyFont="1" applyFill="1" applyBorder="1" applyAlignment="1">
      <alignment horizontal="right" vertical="center"/>
    </xf>
    <xf numFmtId="4" fontId="14" fillId="24" borderId="17" xfId="0" applyNumberFormat="1" applyFont="1" applyFill="1" applyBorder="1" applyAlignment="1">
      <alignment vertical="center"/>
    </xf>
    <xf numFmtId="4" fontId="11" fillId="5" borderId="18" xfId="0" applyNumberFormat="1" applyFont="1" applyFill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19" xfId="0" applyFont="1" applyBorder="1" applyAlignment="1">
      <alignment vertical="center"/>
    </xf>
    <xf numFmtId="4" fontId="33" fillId="0" borderId="14" xfId="0" applyNumberFormat="1" applyFont="1" applyFill="1" applyBorder="1" applyAlignment="1">
      <alignment wrapText="1"/>
    </xf>
    <xf numFmtId="4" fontId="11" fillId="5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4" fontId="33" fillId="0" borderId="25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5" fillId="0" borderId="29" xfId="0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wrapText="1"/>
    </xf>
    <xf numFmtId="4" fontId="3" fillId="0" borderId="28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/>
    </xf>
    <xf numFmtId="4" fontId="33" fillId="0" borderId="20" xfId="0" applyNumberFormat="1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/>
    </xf>
    <xf numFmtId="0" fontId="12" fillId="10" borderId="0" xfId="0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29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6" xfId="0" applyNumberFormat="1" applyFont="1" applyBorder="1" applyAlignment="1">
      <alignment horizontal="right" vertical="center"/>
    </xf>
    <xf numFmtId="4" fontId="11" fillId="5" borderId="37" xfId="0" applyNumberFormat="1" applyFont="1" applyFill="1" applyBorder="1" applyAlignment="1">
      <alignment horizontal="right" vertical="center"/>
    </xf>
    <xf numFmtId="4" fontId="14" fillId="24" borderId="38" xfId="0" applyNumberFormat="1" applyFont="1" applyFill="1" applyBorder="1" applyAlignment="1">
      <alignment vertical="center"/>
    </xf>
    <xf numFmtId="0" fontId="3" fillId="10" borderId="39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4" fontId="3" fillId="10" borderId="30" xfId="0" applyNumberFormat="1" applyFont="1" applyFill="1" applyBorder="1" applyAlignment="1">
      <alignment/>
    </xf>
    <xf numFmtId="4" fontId="3" fillId="10" borderId="10" xfId="0" applyNumberFormat="1" applyFont="1" applyFill="1" applyBorder="1" applyAlignment="1">
      <alignment/>
    </xf>
    <xf numFmtId="4" fontId="3" fillId="10" borderId="40" xfId="0" applyNumberFormat="1" applyFont="1" applyFill="1" applyBorder="1" applyAlignment="1">
      <alignment/>
    </xf>
    <xf numFmtId="4" fontId="3" fillId="0" borderId="41" xfId="0" applyNumberFormat="1" applyFont="1" applyBorder="1" applyAlignment="1">
      <alignment/>
    </xf>
    <xf numFmtId="4" fontId="3" fillId="10" borderId="42" xfId="0" applyNumberFormat="1" applyFont="1" applyFill="1" applyBorder="1" applyAlignment="1">
      <alignment/>
    </xf>
    <xf numFmtId="4" fontId="3" fillId="10" borderId="43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wrapText="1"/>
    </xf>
    <xf numFmtId="4" fontId="3" fillId="0" borderId="31" xfId="0" applyNumberFormat="1" applyFont="1" applyBorder="1" applyAlignment="1">
      <alignment horizontal="right" vertical="center"/>
    </xf>
    <xf numFmtId="4" fontId="3" fillId="10" borderId="44" xfId="0" applyNumberFormat="1" applyFont="1" applyFill="1" applyBorder="1" applyAlignment="1">
      <alignment/>
    </xf>
    <xf numFmtId="4" fontId="11" fillId="1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4" fillId="24" borderId="50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3"/>
  <dimension ref="A1:G45"/>
  <sheetViews>
    <sheetView tabSelected="1" zoomScale="90" zoomScaleNormal="90" workbookViewId="0" topLeftCell="A1">
      <selection activeCell="B4" sqref="B4:E4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48.57421875" style="5" customWidth="1"/>
    <col min="4" max="4" width="22.421875" style="4" customWidth="1"/>
    <col min="5" max="5" width="22.8515625" style="4" customWidth="1"/>
    <col min="6" max="6" width="12.57421875" style="5" customWidth="1"/>
    <col min="7" max="7" width="15.421875" style="5" bestFit="1" customWidth="1"/>
    <col min="8" max="16384" width="9.140625" style="5" customWidth="1"/>
  </cols>
  <sheetData>
    <row r="1" spans="1:5" s="7" customFormat="1" ht="28.5" customHeight="1">
      <c r="A1" s="16" t="s">
        <v>18</v>
      </c>
      <c r="B1" s="6"/>
      <c r="C1" s="17"/>
      <c r="D1" s="8"/>
      <c r="E1" s="8"/>
    </row>
    <row r="2" spans="1:5" s="7" customFormat="1" ht="27" customHeight="1">
      <c r="A2" s="6"/>
      <c r="B2" s="6"/>
      <c r="C2" s="32"/>
      <c r="D2" s="11"/>
      <c r="E2" s="11"/>
    </row>
    <row r="3" spans="1:5" s="2" customFormat="1" ht="37.5" customHeight="1">
      <c r="A3" s="88" t="s">
        <v>0</v>
      </c>
      <c r="B3" s="88"/>
      <c r="C3" s="88"/>
      <c r="D3" s="88"/>
      <c r="E3" s="88"/>
    </row>
    <row r="4" spans="1:5" s="2" customFormat="1" ht="30.75" customHeight="1" thickBot="1">
      <c r="A4" s="18"/>
      <c r="B4" s="89" t="s">
        <v>33</v>
      </c>
      <c r="C4" s="89"/>
      <c r="D4" s="89"/>
      <c r="E4" s="89"/>
    </row>
    <row r="5" spans="1:6" s="10" customFormat="1" ht="28.5" customHeight="1">
      <c r="A5" s="79" t="s">
        <v>20</v>
      </c>
      <c r="B5" s="90" t="s">
        <v>21</v>
      </c>
      <c r="C5" s="79" t="s">
        <v>19</v>
      </c>
      <c r="D5" s="81" t="s">
        <v>37</v>
      </c>
      <c r="E5" s="83" t="s">
        <v>38</v>
      </c>
      <c r="F5" s="66" t="s">
        <v>31</v>
      </c>
    </row>
    <row r="6" spans="1:6" s="1" customFormat="1" ht="18.75" customHeight="1" thickBot="1">
      <c r="A6" s="80"/>
      <c r="B6" s="91"/>
      <c r="C6" s="80"/>
      <c r="D6" s="82"/>
      <c r="E6" s="84"/>
      <c r="F6" s="67" t="s">
        <v>32</v>
      </c>
    </row>
    <row r="7" spans="1:6" s="9" customFormat="1" ht="24" customHeight="1">
      <c r="A7" s="31">
        <v>1</v>
      </c>
      <c r="B7" s="25">
        <v>14721295</v>
      </c>
      <c r="C7" s="46" t="s">
        <v>17</v>
      </c>
      <c r="D7" s="55">
        <v>45086.6</v>
      </c>
      <c r="E7" s="61">
        <v>46495.73</v>
      </c>
      <c r="F7" s="70">
        <v>1409.7</v>
      </c>
    </row>
    <row r="8" spans="1:6" s="9" customFormat="1" ht="24" customHeight="1">
      <c r="A8" s="24">
        <v>2</v>
      </c>
      <c r="B8" s="21">
        <v>13368447</v>
      </c>
      <c r="C8" s="37" t="s">
        <v>2</v>
      </c>
      <c r="D8" s="34">
        <v>42489.74</v>
      </c>
      <c r="E8" s="62">
        <v>42489.74</v>
      </c>
      <c r="F8" s="50"/>
    </row>
    <row r="9" spans="1:6" s="9" customFormat="1" ht="24" customHeight="1">
      <c r="A9" s="24">
        <v>3</v>
      </c>
      <c r="B9" s="21">
        <v>4486524</v>
      </c>
      <c r="C9" s="37" t="s">
        <v>14</v>
      </c>
      <c r="D9" s="34">
        <v>23788.94</v>
      </c>
      <c r="E9" s="62">
        <v>24338.23</v>
      </c>
      <c r="F9" s="68">
        <f>E9-D9</f>
        <v>549.2900000000009</v>
      </c>
    </row>
    <row r="10" spans="1:6" s="9" customFormat="1" ht="24" customHeight="1">
      <c r="A10" s="24">
        <v>4</v>
      </c>
      <c r="B10" s="21">
        <v>20185990</v>
      </c>
      <c r="C10" s="37" t="s">
        <v>3</v>
      </c>
      <c r="D10" s="34">
        <v>29251.44</v>
      </c>
      <c r="E10" s="62">
        <v>49331.69</v>
      </c>
      <c r="F10" s="68">
        <v>20089.98</v>
      </c>
    </row>
    <row r="11" spans="1:6" s="9" customFormat="1" ht="24" customHeight="1">
      <c r="A11" s="24">
        <v>5</v>
      </c>
      <c r="B11" s="21">
        <v>9550768</v>
      </c>
      <c r="C11" s="38" t="s">
        <v>25</v>
      </c>
      <c r="D11" s="34">
        <v>65769.92</v>
      </c>
      <c r="E11" s="62">
        <v>66929.47</v>
      </c>
      <c r="F11" s="68">
        <f>E11-D11</f>
        <v>1159.550000000003</v>
      </c>
    </row>
    <row r="12" spans="1:6" s="9" customFormat="1" ht="24" customHeight="1" thickBot="1">
      <c r="A12" s="24">
        <v>6</v>
      </c>
      <c r="B12" s="21">
        <v>14547955</v>
      </c>
      <c r="C12" s="37" t="s">
        <v>4</v>
      </c>
      <c r="D12" s="39">
        <v>15000</v>
      </c>
      <c r="E12" s="63">
        <v>14920</v>
      </c>
      <c r="F12" s="58"/>
    </row>
    <row r="13" spans="1:7" s="15" customFormat="1" ht="21.75" customHeight="1" thickBot="1">
      <c r="A13" s="92" t="s">
        <v>1</v>
      </c>
      <c r="B13" s="93"/>
      <c r="C13" s="94"/>
      <c r="D13" s="27">
        <f>SUM(D7:D12)</f>
        <v>221386.64</v>
      </c>
      <c r="E13" s="64">
        <f>SUM(E7:E12)</f>
        <v>244504.86000000002</v>
      </c>
      <c r="F13" s="69">
        <f>F7+F8+F9+F10+F11+F12</f>
        <v>23208.520000000004</v>
      </c>
      <c r="G13" s="45"/>
    </row>
    <row r="14" spans="1:6" s="26" customFormat="1" ht="18" customHeight="1">
      <c r="A14" s="19"/>
      <c r="B14" s="19"/>
      <c r="C14" s="19"/>
      <c r="D14" s="20"/>
      <c r="E14" s="20"/>
      <c r="F14" s="60"/>
    </row>
    <row r="15" spans="1:6" s="2" customFormat="1" ht="21.75" customHeight="1" thickBot="1">
      <c r="A15" s="18"/>
      <c r="B15" s="89" t="s">
        <v>34</v>
      </c>
      <c r="C15" s="89"/>
      <c r="D15" s="89"/>
      <c r="E15" s="89"/>
      <c r="F15" s="60"/>
    </row>
    <row r="16" spans="1:6" s="10" customFormat="1" ht="28.5" customHeight="1">
      <c r="A16" s="79" t="s">
        <v>20</v>
      </c>
      <c r="B16" s="90" t="s">
        <v>21</v>
      </c>
      <c r="C16" s="79" t="s">
        <v>19</v>
      </c>
      <c r="D16" s="81" t="s">
        <v>37</v>
      </c>
      <c r="E16" s="83" t="s">
        <v>38</v>
      </c>
      <c r="F16" s="60"/>
    </row>
    <row r="17" spans="1:6" s="1" customFormat="1" ht="10.5" customHeight="1" thickBot="1">
      <c r="A17" s="95"/>
      <c r="B17" s="96"/>
      <c r="C17" s="95"/>
      <c r="D17" s="82"/>
      <c r="E17" s="84"/>
      <c r="F17" s="78"/>
    </row>
    <row r="18" spans="1:6" s="13" customFormat="1" ht="24.75" customHeight="1">
      <c r="A18" s="22">
        <v>1</v>
      </c>
      <c r="B18" s="23">
        <v>18039992</v>
      </c>
      <c r="C18" s="36" t="s">
        <v>6</v>
      </c>
      <c r="D18" s="40">
        <v>12539.73</v>
      </c>
      <c r="E18" s="42">
        <v>12536</v>
      </c>
      <c r="F18" s="78"/>
    </row>
    <row r="19" spans="1:6" s="9" customFormat="1" ht="24.75" customHeight="1" thickBot="1">
      <c r="A19" s="24">
        <v>2</v>
      </c>
      <c r="B19" s="21">
        <v>18042815</v>
      </c>
      <c r="C19" s="37" t="s">
        <v>5</v>
      </c>
      <c r="D19" s="41">
        <v>6956.21</v>
      </c>
      <c r="E19" s="43">
        <v>6945</v>
      </c>
      <c r="F19" s="78"/>
    </row>
    <row r="20" spans="1:6" s="15" customFormat="1" ht="21.75" customHeight="1" thickBot="1">
      <c r="A20" s="85" t="s">
        <v>7</v>
      </c>
      <c r="B20" s="86"/>
      <c r="C20" s="87"/>
      <c r="D20" s="27">
        <f>SUM(D18:D19)</f>
        <v>19495.94</v>
      </c>
      <c r="E20" s="29">
        <f>SUM(E18:E19)</f>
        <v>19481</v>
      </c>
      <c r="F20" s="78"/>
    </row>
    <row r="21" ht="15">
      <c r="F21" s="78"/>
    </row>
    <row r="22" spans="1:6" s="2" customFormat="1" ht="37.5" customHeight="1" thickBot="1">
      <c r="A22" s="97" t="s">
        <v>35</v>
      </c>
      <c r="B22" s="97"/>
      <c r="C22" s="97"/>
      <c r="D22" s="97"/>
      <c r="E22" s="97"/>
      <c r="F22" s="60"/>
    </row>
    <row r="23" spans="1:6" s="10" customFormat="1" ht="28.5" customHeight="1">
      <c r="A23" s="79" t="s">
        <v>20</v>
      </c>
      <c r="B23" s="90" t="s">
        <v>21</v>
      </c>
      <c r="C23" s="79" t="s">
        <v>19</v>
      </c>
      <c r="D23" s="81" t="s">
        <v>37</v>
      </c>
      <c r="E23" s="83" t="s">
        <v>38</v>
      </c>
      <c r="F23" s="60"/>
    </row>
    <row r="24" spans="1:6" s="1" customFormat="1" ht="11.25" customHeight="1" thickBot="1">
      <c r="A24" s="80"/>
      <c r="B24" s="91"/>
      <c r="C24" s="80"/>
      <c r="D24" s="82"/>
      <c r="E24" s="84"/>
      <c r="F24" s="60"/>
    </row>
    <row r="25" spans="1:6" s="9" customFormat="1" ht="24" customHeight="1">
      <c r="A25" s="24">
        <v>1</v>
      </c>
      <c r="B25" s="21">
        <v>20665530</v>
      </c>
      <c r="C25" s="37" t="s">
        <v>8</v>
      </c>
      <c r="D25" s="44">
        <v>1446.05</v>
      </c>
      <c r="E25" s="50">
        <v>1440</v>
      </c>
      <c r="F25" s="60"/>
    </row>
    <row r="26" spans="1:6" s="9" customFormat="1" ht="24" customHeight="1">
      <c r="A26" s="24">
        <v>2</v>
      </c>
      <c r="B26" s="21">
        <v>20029621</v>
      </c>
      <c r="C26" s="47" t="s">
        <v>23</v>
      </c>
      <c r="D26" s="44">
        <v>822.24</v>
      </c>
      <c r="E26" s="50">
        <v>780</v>
      </c>
      <c r="F26" s="60"/>
    </row>
    <row r="27" spans="1:6" s="9" customFormat="1" ht="24" customHeight="1">
      <c r="A27" s="24">
        <v>3</v>
      </c>
      <c r="B27" s="21">
        <v>37076849</v>
      </c>
      <c r="C27" s="47" t="s">
        <v>27</v>
      </c>
      <c r="D27" s="49">
        <v>1020.11</v>
      </c>
      <c r="E27" s="50">
        <v>1020</v>
      </c>
      <c r="F27" s="60"/>
    </row>
    <row r="28" spans="1:6" s="9" customFormat="1" ht="24" customHeight="1">
      <c r="A28" s="24">
        <v>4</v>
      </c>
      <c r="B28" s="21">
        <v>19663667</v>
      </c>
      <c r="C28" s="47" t="s">
        <v>26</v>
      </c>
      <c r="D28" s="49">
        <v>830.07</v>
      </c>
      <c r="E28" s="50">
        <v>780</v>
      </c>
      <c r="F28" s="60"/>
    </row>
    <row r="29" spans="1:6" s="9" customFormat="1" ht="24" customHeight="1">
      <c r="A29" s="24">
        <v>5</v>
      </c>
      <c r="B29" s="25">
        <v>20161826</v>
      </c>
      <c r="C29" s="46" t="s">
        <v>9</v>
      </c>
      <c r="D29" s="49">
        <v>3018.42</v>
      </c>
      <c r="E29" s="50">
        <v>3015</v>
      </c>
      <c r="F29" s="60"/>
    </row>
    <row r="30" spans="1:6" s="9" customFormat="1" ht="24" customHeight="1">
      <c r="A30" s="24">
        <v>6</v>
      </c>
      <c r="B30" s="21">
        <v>7964100</v>
      </c>
      <c r="C30" s="48" t="s">
        <v>24</v>
      </c>
      <c r="D30" s="49">
        <v>2627.15</v>
      </c>
      <c r="E30" s="50">
        <v>2590</v>
      </c>
      <c r="F30" s="60"/>
    </row>
    <row r="31" spans="1:6" s="9" customFormat="1" ht="24" customHeight="1">
      <c r="A31" s="24">
        <v>7</v>
      </c>
      <c r="B31" s="21">
        <v>4721239</v>
      </c>
      <c r="C31" s="37" t="s">
        <v>16</v>
      </c>
      <c r="D31" s="49">
        <v>1621</v>
      </c>
      <c r="E31" s="50">
        <v>600</v>
      </c>
      <c r="F31" s="60"/>
    </row>
    <row r="32" spans="1:6" s="9" customFormat="1" ht="24" customHeight="1" thickBot="1">
      <c r="A32" s="24">
        <v>8</v>
      </c>
      <c r="B32" s="52">
        <v>4342863</v>
      </c>
      <c r="C32" s="56" t="s">
        <v>10</v>
      </c>
      <c r="D32" s="57">
        <v>5378.95</v>
      </c>
      <c r="E32" s="58">
        <v>5365</v>
      </c>
      <c r="F32" s="60"/>
    </row>
    <row r="33" spans="1:6" s="15" customFormat="1" ht="25.5" customHeight="1" thickBot="1">
      <c r="A33" s="85" t="s">
        <v>11</v>
      </c>
      <c r="B33" s="86"/>
      <c r="C33" s="87"/>
      <c r="D33" s="35">
        <f>SUM(D25:D32)</f>
        <v>16763.99</v>
      </c>
      <c r="E33" s="14">
        <f>SUM(E25:E32)</f>
        <v>15590</v>
      </c>
      <c r="F33" s="60"/>
    </row>
    <row r="34" ht="15">
      <c r="F34" s="60"/>
    </row>
    <row r="35" spans="1:6" s="2" customFormat="1" ht="41.25" customHeight="1" thickBot="1">
      <c r="A35" s="97" t="s">
        <v>36</v>
      </c>
      <c r="B35" s="97"/>
      <c r="C35" s="97"/>
      <c r="D35" s="97"/>
      <c r="E35" s="97"/>
      <c r="F35" s="60"/>
    </row>
    <row r="36" spans="1:6" s="10" customFormat="1" ht="28.5" customHeight="1">
      <c r="A36" s="79" t="s">
        <v>20</v>
      </c>
      <c r="B36" s="90" t="s">
        <v>21</v>
      </c>
      <c r="C36" s="79" t="s">
        <v>19</v>
      </c>
      <c r="D36" s="81" t="s">
        <v>37</v>
      </c>
      <c r="E36" s="83" t="s">
        <v>38</v>
      </c>
      <c r="F36" s="60"/>
    </row>
    <row r="37" spans="1:6" s="1" customFormat="1" ht="9.75" customHeight="1" thickBot="1">
      <c r="A37" s="80"/>
      <c r="B37" s="91"/>
      <c r="C37" s="80"/>
      <c r="D37" s="82"/>
      <c r="E37" s="84"/>
      <c r="F37" s="60"/>
    </row>
    <row r="38" spans="1:7" s="13" customFormat="1" ht="31.5" customHeight="1">
      <c r="A38" s="31">
        <v>1</v>
      </c>
      <c r="B38" s="25">
        <v>11333442</v>
      </c>
      <c r="C38" s="33" t="s">
        <v>15</v>
      </c>
      <c r="D38" s="74">
        <f>65413.73+44851.91</f>
        <v>110265.64000000001</v>
      </c>
      <c r="E38" s="30">
        <f>66338.18+54515</f>
        <v>120853.18</v>
      </c>
      <c r="F38" s="72">
        <f>E38-D38</f>
        <v>10587.539999999979</v>
      </c>
      <c r="G38" s="12"/>
    </row>
    <row r="39" spans="1:7" s="13" customFormat="1" ht="32.25" customHeight="1">
      <c r="A39" s="31">
        <v>2</v>
      </c>
      <c r="B39" s="21">
        <v>7964100</v>
      </c>
      <c r="C39" s="33" t="s">
        <v>28</v>
      </c>
      <c r="D39" s="74">
        <v>21403.33</v>
      </c>
      <c r="E39" s="30">
        <v>104345</v>
      </c>
      <c r="F39" s="76">
        <f>E39-D39</f>
        <v>82941.67</v>
      </c>
      <c r="G39" s="12"/>
    </row>
    <row r="40" spans="1:6" s="9" customFormat="1" ht="32.25" customHeight="1" thickBot="1">
      <c r="A40" s="51">
        <v>3</v>
      </c>
      <c r="B40" s="52">
        <v>4342863</v>
      </c>
      <c r="C40" s="53" t="s">
        <v>12</v>
      </c>
      <c r="D40" s="75">
        <v>85734.77</v>
      </c>
      <c r="E40" s="54">
        <v>85733</v>
      </c>
      <c r="F40" s="71"/>
    </row>
    <row r="41" spans="1:6" s="15" customFormat="1" ht="25.5" customHeight="1" thickBot="1">
      <c r="A41" s="85" t="s">
        <v>13</v>
      </c>
      <c r="B41" s="86"/>
      <c r="C41" s="87"/>
      <c r="D41" s="14">
        <f>SUM(D38:D40)</f>
        <v>217403.74000000005</v>
      </c>
      <c r="E41" s="14">
        <f>SUM(E38:E40)</f>
        <v>310931.18</v>
      </c>
      <c r="F41" s="73">
        <f>F38+F39+F40</f>
        <v>93529.20999999998</v>
      </c>
    </row>
    <row r="42" ht="15.75" thickBot="1"/>
    <row r="43" spans="1:6" ht="27.75" customHeight="1" thickBot="1">
      <c r="A43" s="98" t="s">
        <v>22</v>
      </c>
      <c r="B43" s="99"/>
      <c r="C43" s="99"/>
      <c r="D43" s="28">
        <f>D13+D20+D33+D41</f>
        <v>475050.31000000006</v>
      </c>
      <c r="E43" s="65">
        <f>E13+E20+E33+E41</f>
        <v>590507.04</v>
      </c>
      <c r="F43" s="69">
        <f>F13+F20+F41</f>
        <v>116737.72999999998</v>
      </c>
    </row>
    <row r="44" ht="21" customHeight="1">
      <c r="D44" s="4" t="s">
        <v>29</v>
      </c>
    </row>
    <row r="45" spans="3:4" ht="20.25" customHeight="1">
      <c r="C45" s="59" t="s">
        <v>30</v>
      </c>
      <c r="D45" s="77">
        <f>F43</f>
        <v>116737.72999999998</v>
      </c>
    </row>
  </sheetData>
  <sheetProtection/>
  <mergeCells count="30">
    <mergeCell ref="A41:C41"/>
    <mergeCell ref="A43:C43"/>
    <mergeCell ref="A33:C33"/>
    <mergeCell ref="A35:E35"/>
    <mergeCell ref="A36:A37"/>
    <mergeCell ref="B36:B37"/>
    <mergeCell ref="C36:C37"/>
    <mergeCell ref="D36:D37"/>
    <mergeCell ref="E36:E37"/>
    <mergeCell ref="A20:C20"/>
    <mergeCell ref="A22:E22"/>
    <mergeCell ref="A23:A24"/>
    <mergeCell ref="B23:B24"/>
    <mergeCell ref="C23:C24"/>
    <mergeCell ref="D23:D24"/>
    <mergeCell ref="E23:E24"/>
    <mergeCell ref="A13:C13"/>
    <mergeCell ref="B15:E15"/>
    <mergeCell ref="A16:A17"/>
    <mergeCell ref="B16:B17"/>
    <mergeCell ref="C16:C17"/>
    <mergeCell ref="D16:D17"/>
    <mergeCell ref="E16:E17"/>
    <mergeCell ref="A3:E3"/>
    <mergeCell ref="B4:E4"/>
    <mergeCell ref="A5:A6"/>
    <mergeCell ref="B5:B6"/>
    <mergeCell ref="C5:C6"/>
    <mergeCell ref="D5:D6"/>
    <mergeCell ref="E5:E6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marinela.ichim</cp:lastModifiedBy>
  <cp:lastPrinted>2021-07-12T15:27:35Z</cp:lastPrinted>
  <dcterms:created xsi:type="dcterms:W3CDTF">2006-01-27T07:43:28Z</dcterms:created>
  <dcterms:modified xsi:type="dcterms:W3CDTF">2021-08-09T07:56:25Z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