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75" windowWidth="12120" windowHeight="9000" activeTab="2"/>
  </bookViews>
  <sheets>
    <sheet name="ianuarie" sheetId="1" r:id="rId1"/>
    <sheet name="februarie" sheetId="2" r:id="rId2"/>
    <sheet name="martie" sheetId="3" r:id="rId3"/>
    <sheet name="aprilie" sheetId="4" r:id="rId4"/>
    <sheet name="mai" sheetId="5" r:id="rId5"/>
    <sheet name="iunie" sheetId="6" r:id="rId6"/>
    <sheet name="iulie" sheetId="7" r:id="rId7"/>
    <sheet name="august" sheetId="8" r:id="rId8"/>
    <sheet name="septembrie" sheetId="9" r:id="rId9"/>
    <sheet name="octombrie" sheetId="10" r:id="rId10"/>
    <sheet name="noiembrie" sheetId="11" r:id="rId11"/>
    <sheet name="decembrie" sheetId="12" r:id="rId12"/>
  </sheets>
  <definedNames/>
  <calcPr fullCalcOnLoad="1"/>
</workbook>
</file>

<file path=xl/sharedStrings.xml><?xml version="1.0" encoding="utf-8"?>
<sst xmlns="http://schemas.openxmlformats.org/spreadsheetml/2006/main" count="192" uniqueCount="64">
  <si>
    <t>P9.7-Posttransplant</t>
  </si>
  <si>
    <t>Total Consum</t>
  </si>
  <si>
    <t>P6.4-Mucoviscidoza adulti</t>
  </si>
  <si>
    <t xml:space="preserve">P6.4-Mucoviscidoza copii  </t>
  </si>
  <si>
    <t>ADO</t>
  </si>
  <si>
    <t>INSULINE</t>
  </si>
  <si>
    <t>MIXTE</t>
  </si>
  <si>
    <t>TESTE COPII</t>
  </si>
  <si>
    <t>P5-Diabet TOTAL</t>
  </si>
  <si>
    <t>P6.7-Prader-Willi</t>
  </si>
  <si>
    <t>P6.5.2-Boli neurologice SLA</t>
  </si>
  <si>
    <t>P6.2-Epidermoliza buloasa</t>
  </si>
  <si>
    <t xml:space="preserve">DISPONIBIL  luna curentă </t>
  </si>
  <si>
    <t>Credite de Angajament P3-Oncologie</t>
  </si>
  <si>
    <t>Credite de Angajament P5-Diabet</t>
  </si>
  <si>
    <t>TESTE  de AUTOMONITORIZARE</t>
  </si>
  <si>
    <t>Credite de Angajament TESTE  de AUTOMONITORIZARE</t>
  </si>
  <si>
    <t>Credite de Angajament P6.4-Mucoviscidoza adulti</t>
  </si>
  <si>
    <t>Credite de Angajament P6.4-Mucoviscidoza  copii</t>
  </si>
  <si>
    <t>Credite de Angajament P6.5.2-Boli neurologice SLA</t>
  </si>
  <si>
    <t>Credite de Angajament P6.7-Prader-Willi</t>
  </si>
  <si>
    <t>Credite de Angajament P6.2-Epidermoliza buloasa</t>
  </si>
  <si>
    <t>Credite de Angajament P9.7-Posttransplant</t>
  </si>
  <si>
    <t>Credite de Angajament Medicamente cu si fara contributie personala,pens. 50% si comisie CNAS</t>
  </si>
  <si>
    <t>Iulie</t>
  </si>
  <si>
    <t>Noiembrie</t>
  </si>
  <si>
    <t>Decembrie</t>
  </si>
  <si>
    <t>Ianuarie</t>
  </si>
  <si>
    <t>Februarie</t>
  </si>
  <si>
    <t>Martie</t>
  </si>
  <si>
    <t>Aprilie</t>
  </si>
  <si>
    <t>Mai</t>
  </si>
  <si>
    <t>Iunie</t>
  </si>
  <si>
    <t>August</t>
  </si>
  <si>
    <t>Septembrie</t>
  </si>
  <si>
    <t xml:space="preserve">Consum Medicamente cu si fara contributie personala,pens. 50% </t>
  </si>
  <si>
    <t>Octombrie</t>
  </si>
  <si>
    <t>Credite de angajament Sindromul Prader Willi</t>
  </si>
  <si>
    <t>Sindromul Prader Willi</t>
  </si>
  <si>
    <t>Credite de Angajament Cost volum</t>
  </si>
  <si>
    <t>Credite de Angajament Cost volum rezultat</t>
  </si>
  <si>
    <t>P6.4-Mucoviscidoza adulți</t>
  </si>
  <si>
    <t>Credite de Angajament P6.4-Mucoviscidoza  adulți</t>
  </si>
  <si>
    <t xml:space="preserve">Credite de Angajament Cost volum </t>
  </si>
  <si>
    <t>Credite de Angajament -ANGIOEDEM EREDITAR</t>
  </si>
  <si>
    <t>ANGIOEDEM EREDITAR</t>
  </si>
  <si>
    <t>Consum  medicamente specialități medicale MSS</t>
  </si>
  <si>
    <t xml:space="preserve">TOTAL  consumat </t>
  </si>
  <si>
    <t xml:space="preserve">  Consum Cost volum rezultat</t>
  </si>
  <si>
    <t xml:space="preserve"> Consum Cost volum </t>
  </si>
  <si>
    <t>Consum P3-Oncologie</t>
  </si>
  <si>
    <t>Consum Cost volum</t>
  </si>
  <si>
    <t>DUCHENNE - P 6.2.1</t>
  </si>
  <si>
    <t>Credite de Angajament -  P 6.2.1-DUCHENNE</t>
  </si>
  <si>
    <t xml:space="preserve"> Teste adulti -348000</t>
  </si>
  <si>
    <t>Credite de Angajament Pensionari cu venituri sub 1299 lei (40%-MS)</t>
  </si>
  <si>
    <t>Consum medicamente Pensionari cu venituri sub 1299 lei (40%-MS)</t>
  </si>
  <si>
    <t>Consum medicamente  Cost volum - Pensionari cu venituri sub 1299 lei (40%-MS)</t>
  </si>
  <si>
    <t>Consum medicamente  Cost volum - Pensionari cu venituri sub 1299 lei (50%-MS)</t>
  </si>
  <si>
    <t>Credite de Angajament Cost volum - Pensionari cu venituri sub 1299 lei (40%-MS)</t>
  </si>
  <si>
    <t>Credite de Angajament Cost volum - Pensionari cu venituri sub 1299 lei (50%-MS)</t>
  </si>
  <si>
    <t>CAS MUREŞ        Consum cumulat 2021 - Farmacii cu circuit deschis</t>
  </si>
  <si>
    <r>
      <t>Credite de Angajament an</t>
    </r>
    <r>
      <rPr>
        <b/>
        <i/>
        <sz val="11"/>
        <rFont val="Arial"/>
        <family val="2"/>
      </rPr>
      <t xml:space="preserve"> 2021</t>
    </r>
  </si>
  <si>
    <t>*Teste copii -19000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</si>
</sst>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000000000000"/>
    <numFmt numFmtId="185" formatCode="#,##0.00_ ;\-#,##0.00\ "/>
    <numFmt numFmtId="186" formatCode="#,##0.0000"/>
  </numFmts>
  <fonts count="45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1"/>
      <color indexed="10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" fontId="2" fillId="0" borderId="11" xfId="0" applyNumberFormat="1" applyFont="1" applyBorder="1" applyAlignment="1">
      <alignment horizontal="right" vertical="center"/>
    </xf>
    <xf numFmtId="16" fontId="1" fillId="0" borderId="12" xfId="0" applyNumberFormat="1" applyFont="1" applyBorder="1" applyAlignment="1">
      <alignment horizontal="left" vertical="top" wrapText="1"/>
    </xf>
    <xf numFmtId="0" fontId="7" fillId="0" borderId="0" xfId="0" applyFont="1" applyAlignment="1">
      <alignment/>
    </xf>
    <xf numFmtId="4" fontId="2" fillId="0" borderId="11" xfId="0" applyNumberFormat="1" applyFont="1" applyFill="1" applyBorder="1" applyAlignment="1">
      <alignment horizontal="center" wrapText="1"/>
    </xf>
    <xf numFmtId="4" fontId="6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2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2" fillId="0" borderId="13" xfId="0" applyFont="1" applyBorder="1" applyAlignment="1">
      <alignment/>
    </xf>
    <xf numFmtId="16" fontId="1" fillId="0" borderId="12" xfId="0" applyNumberFormat="1" applyFont="1" applyBorder="1" applyAlignment="1">
      <alignment horizontal="left" vertical="top" wrapText="1"/>
    </xf>
    <xf numFmtId="4" fontId="1" fillId="0" borderId="14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16" fontId="1" fillId="0" borderId="13" xfId="0" applyNumberFormat="1" applyFont="1" applyBorder="1" applyAlignment="1">
      <alignment horizontal="left" vertical="top" wrapText="1"/>
    </xf>
    <xf numFmtId="4" fontId="2" fillId="0" borderId="15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3" fontId="2" fillId="0" borderId="14" xfId="42" applyFont="1" applyBorder="1" applyAlignment="1">
      <alignment horizontal="center" vertical="top" wrapText="1"/>
    </xf>
    <xf numFmtId="43" fontId="1" fillId="0" borderId="14" xfId="42" applyFont="1" applyBorder="1" applyAlignment="1">
      <alignment/>
    </xf>
    <xf numFmtId="43" fontId="1" fillId="0" borderId="0" xfId="0" applyNumberFormat="1" applyFont="1" applyAlignment="1">
      <alignment/>
    </xf>
    <xf numFmtId="43" fontId="1" fillId="0" borderId="14" xfId="42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185" fontId="1" fillId="0" borderId="14" xfId="42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2" fillId="0" borderId="12" xfId="0" applyFont="1" applyFill="1" applyBorder="1" applyAlignment="1">
      <alignment horizontal="justify"/>
    </xf>
    <xf numFmtId="4" fontId="2" fillId="0" borderId="17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86" fontId="1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4" fontId="2" fillId="0" borderId="11" xfId="0" applyNumberFormat="1" applyFont="1" applyBorder="1" applyAlignment="1">
      <alignment/>
    </xf>
    <xf numFmtId="43" fontId="1" fillId="0" borderId="14" xfId="42" applyFont="1" applyBorder="1" applyAlignment="1">
      <alignment/>
    </xf>
    <xf numFmtId="0" fontId="2" fillId="33" borderId="19" xfId="0" applyFont="1" applyFill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/>
    </xf>
    <xf numFmtId="4" fontId="44" fillId="0" borderId="0" xfId="0" applyNumberFormat="1" applyFont="1" applyAlignment="1">
      <alignment/>
    </xf>
    <xf numFmtId="0" fontId="44" fillId="0" borderId="0" xfId="0" applyFont="1" applyAlignment="1">
      <alignment/>
    </xf>
    <xf numFmtId="43" fontId="44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3" fontId="1" fillId="0" borderId="15" xfId="42" applyFont="1" applyBorder="1" applyAlignment="1">
      <alignment horizontal="center"/>
    </xf>
    <xf numFmtId="185" fontId="1" fillId="0" borderId="15" xfId="42" applyNumberFormat="1" applyFont="1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4" fontId="2" fillId="0" borderId="17" xfId="0" applyNumberFormat="1" applyFont="1" applyFill="1" applyBorder="1" applyAlignment="1">
      <alignment horizontal="center"/>
    </xf>
    <xf numFmtId="4" fontId="2" fillId="0" borderId="14" xfId="0" applyNumberFormat="1" applyFont="1" applyBorder="1" applyAlignment="1">
      <alignment/>
    </xf>
    <xf numFmtId="0" fontId="1" fillId="0" borderId="0" xfId="0" applyFont="1" applyAlignment="1">
      <alignment horizontal="center"/>
    </xf>
    <xf numFmtId="4" fontId="1" fillId="0" borderId="14" xfId="42" applyNumberFormat="1" applyFont="1" applyBorder="1" applyAlignment="1">
      <alignment horizontal="center"/>
    </xf>
    <xf numFmtId="4" fontId="1" fillId="0" borderId="15" xfId="0" applyNumberFormat="1" applyFont="1" applyBorder="1" applyAlignment="1">
      <alignment vertical="top" wrapText="1"/>
    </xf>
    <xf numFmtId="4" fontId="1" fillId="0" borderId="15" xfId="0" applyNumberFormat="1" applyFont="1" applyBorder="1" applyAlignment="1">
      <alignment/>
    </xf>
    <xf numFmtId="0" fontId="2" fillId="0" borderId="17" xfId="0" applyFont="1" applyFill="1" applyBorder="1" applyAlignment="1">
      <alignment horizontal="justify"/>
    </xf>
    <xf numFmtId="16" fontId="1" fillId="0" borderId="21" xfId="0" applyNumberFormat="1" applyFont="1" applyBorder="1" applyAlignment="1">
      <alignment horizontal="left" vertical="top" wrapText="1"/>
    </xf>
    <xf numFmtId="43" fontId="2" fillId="0" borderId="22" xfId="42" applyFont="1" applyBorder="1" applyAlignment="1">
      <alignment horizontal="center" vertical="top" wrapText="1"/>
    </xf>
    <xf numFmtId="4" fontId="1" fillId="0" borderId="22" xfId="0" applyNumberFormat="1" applyFont="1" applyBorder="1" applyAlignment="1">
      <alignment/>
    </xf>
    <xf numFmtId="4" fontId="2" fillId="0" borderId="22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/>
    </xf>
    <xf numFmtId="4" fontId="2" fillId="0" borderId="22" xfId="0" applyNumberFormat="1" applyFont="1" applyBorder="1" applyAlignment="1">
      <alignment/>
    </xf>
    <xf numFmtId="4" fontId="2" fillId="0" borderId="23" xfId="0" applyNumberFormat="1" applyFont="1" applyBorder="1" applyAlignment="1">
      <alignment/>
    </xf>
    <xf numFmtId="4" fontId="2" fillId="0" borderId="24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4" fontId="2" fillId="0" borderId="15" xfId="0" applyNumberFormat="1" applyFont="1" applyFill="1" applyBorder="1" applyAlignment="1">
      <alignment horizontal="center"/>
    </xf>
    <xf numFmtId="4" fontId="2" fillId="0" borderId="15" xfId="0" applyNumberFormat="1" applyFont="1" applyBorder="1" applyAlignment="1">
      <alignment/>
    </xf>
    <xf numFmtId="0" fontId="2" fillId="0" borderId="25" xfId="0" applyFont="1" applyBorder="1" applyAlignment="1">
      <alignment horizontal="center"/>
    </xf>
    <xf numFmtId="0" fontId="2" fillId="33" borderId="25" xfId="0" applyFont="1" applyFill="1" applyBorder="1" applyAlignment="1">
      <alignment horizont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43" fontId="1" fillId="0" borderId="14" xfId="42" applyFont="1" applyBorder="1" applyAlignment="1">
      <alignment horizontal="right" vertical="top" wrapText="1"/>
    </xf>
    <xf numFmtId="4" fontId="1" fillId="0" borderId="14" xfId="0" applyNumberFormat="1" applyFont="1" applyBorder="1" applyAlignment="1">
      <alignment horizontal="right" vertical="top" wrapText="1"/>
    </xf>
    <xf numFmtId="4" fontId="1" fillId="0" borderId="14" xfId="0" applyNumberFormat="1" applyFont="1" applyBorder="1" applyAlignment="1">
      <alignment/>
    </xf>
    <xf numFmtId="4" fontId="44" fillId="0" borderId="15" xfId="0" applyNumberFormat="1" applyFont="1" applyBorder="1" applyAlignment="1">
      <alignment horizontal="center"/>
    </xf>
    <xf numFmtId="4" fontId="1" fillId="0" borderId="22" xfId="0" applyNumberFormat="1" applyFont="1" applyBorder="1" applyAlignment="1">
      <alignment horizontal="center"/>
    </xf>
    <xf numFmtId="43" fontId="1" fillId="0" borderId="28" xfId="42" applyFont="1" applyBorder="1" applyAlignment="1">
      <alignment horizontal="center" vertical="top" wrapText="1"/>
    </xf>
    <xf numFmtId="4" fontId="1" fillId="0" borderId="29" xfId="0" applyNumberFormat="1" applyFont="1" applyBorder="1" applyAlignment="1">
      <alignment horizontal="center"/>
    </xf>
    <xf numFmtId="4" fontId="1" fillId="0" borderId="30" xfId="0" applyNumberFormat="1" applyFont="1" applyBorder="1" applyAlignment="1">
      <alignment/>
    </xf>
    <xf numFmtId="4" fontId="2" fillId="0" borderId="30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Y39"/>
  <sheetViews>
    <sheetView zoomScalePageLayoutView="0" workbookViewId="0" topLeftCell="A1">
      <selection activeCell="Q9" sqref="Q9"/>
    </sheetView>
  </sheetViews>
  <sheetFormatPr defaultColWidth="9.140625" defaultRowHeight="12.75"/>
  <cols>
    <col min="1" max="1" width="42.57421875" style="1" customWidth="1"/>
    <col min="2" max="2" width="17.421875" style="1" customWidth="1"/>
    <col min="3" max="3" width="18.28125" style="1" customWidth="1"/>
    <col min="4" max="8" width="17.00390625" style="1" customWidth="1"/>
    <col min="9" max="9" width="15.57421875" style="1" customWidth="1"/>
    <col min="10" max="14" width="15.140625" style="1" customWidth="1"/>
    <col min="15" max="15" width="17.28125" style="1" customWidth="1"/>
    <col min="16" max="18" width="17.140625" style="1" customWidth="1"/>
    <col min="19" max="19" width="15.28125" style="1" customWidth="1"/>
    <col min="20" max="20" width="16.7109375" style="1" customWidth="1"/>
    <col min="21" max="21" width="17.28125" style="1" hidden="1" customWidth="1"/>
    <col min="22" max="22" width="15.421875" style="1" hidden="1" customWidth="1"/>
    <col min="23" max="23" width="14.8515625" style="1" hidden="1" customWidth="1"/>
    <col min="24" max="24" width="15.140625" style="1" hidden="1" customWidth="1"/>
    <col min="25" max="25" width="14.8515625" style="1" customWidth="1"/>
    <col min="26" max="26" width="15.421875" style="1" customWidth="1"/>
    <col min="27" max="27" width="12.421875" style="1" hidden="1" customWidth="1"/>
    <col min="28" max="28" width="10.57421875" style="1" hidden="1" customWidth="1"/>
    <col min="29" max="29" width="11.8515625" style="1" customWidth="1"/>
    <col min="30" max="30" width="17.28125" style="1" customWidth="1"/>
    <col min="31" max="32" width="14.421875" style="1" customWidth="1"/>
    <col min="33" max="33" width="14.28125" style="1" customWidth="1"/>
    <col min="34" max="34" width="14.140625" style="1" customWidth="1"/>
    <col min="35" max="35" width="9.140625" style="1" hidden="1" customWidth="1"/>
    <col min="36" max="37" width="9.421875" style="1" hidden="1" customWidth="1"/>
    <col min="38" max="38" width="12.28125" style="1" hidden="1" customWidth="1"/>
    <col min="39" max="39" width="15.57421875" style="1" customWidth="1"/>
    <col min="40" max="40" width="16.8515625" style="1" customWidth="1"/>
    <col min="41" max="46" width="15.8515625" style="1" customWidth="1"/>
    <col min="47" max="47" width="16.7109375" style="1" customWidth="1"/>
    <col min="48" max="48" width="9.140625" style="1" customWidth="1"/>
    <col min="49" max="50" width="10.140625" style="1" bestFit="1" customWidth="1"/>
    <col min="51" max="51" width="11.28125" style="1" bestFit="1" customWidth="1"/>
    <col min="52" max="16384" width="9.140625" style="1" customWidth="1"/>
  </cols>
  <sheetData>
    <row r="4" ht="14.25">
      <c r="S4" s="47"/>
    </row>
    <row r="5" spans="1:15" ht="18">
      <c r="A5" s="4"/>
      <c r="B5" s="4"/>
      <c r="C5" s="5" t="s">
        <v>61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ht="15" thickBot="1"/>
    <row r="7" spans="1:47" ht="120.75" thickBot="1">
      <c r="A7" s="67"/>
      <c r="B7" s="68" t="s">
        <v>23</v>
      </c>
      <c r="C7" s="68" t="s">
        <v>35</v>
      </c>
      <c r="D7" s="69" t="s">
        <v>46</v>
      </c>
      <c r="E7" s="68" t="s">
        <v>40</v>
      </c>
      <c r="F7" s="68" t="s">
        <v>48</v>
      </c>
      <c r="G7" s="68" t="s">
        <v>43</v>
      </c>
      <c r="H7" s="68" t="s">
        <v>49</v>
      </c>
      <c r="I7" s="68" t="s">
        <v>55</v>
      </c>
      <c r="J7" s="68" t="s">
        <v>56</v>
      </c>
      <c r="K7" s="68" t="s">
        <v>59</v>
      </c>
      <c r="L7" s="68" t="s">
        <v>57</v>
      </c>
      <c r="M7" s="68" t="s">
        <v>60</v>
      </c>
      <c r="N7" s="68" t="s">
        <v>58</v>
      </c>
      <c r="O7" s="68" t="s">
        <v>13</v>
      </c>
      <c r="P7" s="70" t="s">
        <v>50</v>
      </c>
      <c r="Q7" s="68" t="s">
        <v>39</v>
      </c>
      <c r="R7" s="70" t="s">
        <v>51</v>
      </c>
      <c r="S7" s="68" t="s">
        <v>14</v>
      </c>
      <c r="T7" s="69" t="s">
        <v>8</v>
      </c>
      <c r="U7" s="69" t="s">
        <v>4</v>
      </c>
      <c r="V7" s="69" t="s">
        <v>5</v>
      </c>
      <c r="W7" s="71" t="s">
        <v>6</v>
      </c>
      <c r="X7" s="69" t="s">
        <v>7</v>
      </c>
      <c r="Y7" s="68" t="s">
        <v>16</v>
      </c>
      <c r="Z7" s="69" t="s">
        <v>15</v>
      </c>
      <c r="AA7" s="68" t="s">
        <v>17</v>
      </c>
      <c r="AB7" s="69" t="s">
        <v>2</v>
      </c>
      <c r="AC7" s="68" t="s">
        <v>18</v>
      </c>
      <c r="AD7" s="69" t="s">
        <v>3</v>
      </c>
      <c r="AE7" s="68" t="s">
        <v>42</v>
      </c>
      <c r="AF7" s="69" t="s">
        <v>41</v>
      </c>
      <c r="AG7" s="68" t="s">
        <v>19</v>
      </c>
      <c r="AH7" s="69" t="s">
        <v>10</v>
      </c>
      <c r="AI7" s="68" t="s">
        <v>20</v>
      </c>
      <c r="AJ7" s="69" t="s">
        <v>9</v>
      </c>
      <c r="AK7" s="68" t="s">
        <v>21</v>
      </c>
      <c r="AL7" s="69" t="s">
        <v>11</v>
      </c>
      <c r="AM7" s="68" t="s">
        <v>22</v>
      </c>
      <c r="AN7" s="69" t="s">
        <v>0</v>
      </c>
      <c r="AO7" s="36" t="s">
        <v>37</v>
      </c>
      <c r="AP7" s="36" t="s">
        <v>38</v>
      </c>
      <c r="AQ7" s="68" t="s">
        <v>44</v>
      </c>
      <c r="AR7" s="36" t="s">
        <v>45</v>
      </c>
      <c r="AS7" s="68" t="s">
        <v>53</v>
      </c>
      <c r="AT7" s="68" t="s">
        <v>52</v>
      </c>
      <c r="AU7" s="72" t="s">
        <v>1</v>
      </c>
    </row>
    <row r="8" spans="1:47" ht="15.75" thickBot="1">
      <c r="A8" s="13" t="s">
        <v>62</v>
      </c>
      <c r="B8" s="34"/>
      <c r="C8" s="9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12"/>
      <c r="Y8" s="12"/>
      <c r="Z8" s="12"/>
      <c r="AA8" s="12"/>
      <c r="AB8" s="6"/>
      <c r="AC8" s="6"/>
      <c r="AD8" s="12"/>
      <c r="AE8" s="12"/>
      <c r="AF8" s="12"/>
      <c r="AG8" s="12"/>
      <c r="AH8" s="6"/>
      <c r="AI8" s="6"/>
      <c r="AJ8" s="6"/>
      <c r="AK8" s="6"/>
      <c r="AL8" s="6"/>
      <c r="AM8" s="6"/>
      <c r="AN8" s="12"/>
      <c r="AO8" s="12"/>
      <c r="AP8" s="12"/>
      <c r="AQ8" s="12"/>
      <c r="AR8" s="12"/>
      <c r="AS8" s="12"/>
      <c r="AT8" s="12"/>
      <c r="AU8" s="6"/>
    </row>
    <row r="9" spans="1:50" ht="15" thickBot="1">
      <c r="A9" s="7" t="s">
        <v>27</v>
      </c>
      <c r="B9" s="49">
        <v>10744000</v>
      </c>
      <c r="C9" s="25"/>
      <c r="D9" s="44"/>
      <c r="E9" s="37">
        <v>1086000</v>
      </c>
      <c r="F9" s="37"/>
      <c r="G9" s="37">
        <v>255000</v>
      </c>
      <c r="H9" s="50"/>
      <c r="I9" s="25">
        <v>336000</v>
      </c>
      <c r="J9" s="25"/>
      <c r="K9" s="25">
        <v>8000</v>
      </c>
      <c r="L9" s="25"/>
      <c r="M9" s="25">
        <v>10000</v>
      </c>
      <c r="N9" s="25"/>
      <c r="O9" s="3">
        <v>4000000</v>
      </c>
      <c r="P9" s="28"/>
      <c r="Q9" s="28"/>
      <c r="R9" s="28">
        <v>1040701.11</v>
      </c>
      <c r="S9" s="3"/>
      <c r="T9" s="28">
        <f>1665563.9+766847.5+2557640.14</f>
        <v>4990051.54</v>
      </c>
      <c r="U9" s="3"/>
      <c r="V9" s="3"/>
      <c r="W9" s="3"/>
      <c r="X9" s="3"/>
      <c r="Y9" s="3"/>
      <c r="Z9" s="28">
        <f>19800+376140</f>
        <v>395940</v>
      </c>
      <c r="AA9" s="3"/>
      <c r="AB9" s="3"/>
      <c r="AC9" s="3"/>
      <c r="AD9" s="28">
        <v>29439.46</v>
      </c>
      <c r="AE9" s="28"/>
      <c r="AF9" s="28">
        <v>668.7</v>
      </c>
      <c r="AG9" s="3"/>
      <c r="AH9" s="28">
        <v>5814.69</v>
      </c>
      <c r="AI9" s="3"/>
      <c r="AJ9" s="3"/>
      <c r="AK9" s="3"/>
      <c r="AL9" s="3"/>
      <c r="AM9" s="3"/>
      <c r="AN9" s="28">
        <v>61410.81</v>
      </c>
      <c r="AO9" s="37"/>
      <c r="AP9" s="37">
        <v>0</v>
      </c>
      <c r="AQ9" s="37"/>
      <c r="AR9" s="37">
        <v>44867.52</v>
      </c>
      <c r="AS9" s="79"/>
      <c r="AT9" s="79">
        <v>74861</v>
      </c>
      <c r="AU9" s="25">
        <f>C9+D9+F9+H9+J9+L9+N9+P9+R9+T9+Z9+AD9+AF9+AH9+AN9+AP9+AR9+AT9</f>
        <v>6643754.83</v>
      </c>
      <c r="AX9" s="2"/>
    </row>
    <row r="10" spans="1:50" ht="15" thickBot="1">
      <c r="A10" s="15" t="s">
        <v>28</v>
      </c>
      <c r="B10" s="49"/>
      <c r="C10" s="25"/>
      <c r="D10" s="44"/>
      <c r="E10" s="37"/>
      <c r="F10" s="26"/>
      <c r="G10" s="26"/>
      <c r="H10" s="26"/>
      <c r="I10" s="50"/>
      <c r="J10" s="25"/>
      <c r="K10" s="25"/>
      <c r="L10" s="25"/>
      <c r="M10" s="25"/>
      <c r="N10" s="25"/>
      <c r="O10" s="3"/>
      <c r="P10" s="28"/>
      <c r="Q10" s="28"/>
      <c r="R10" s="28"/>
      <c r="S10" s="28"/>
      <c r="T10" s="28"/>
      <c r="U10" s="3"/>
      <c r="V10" s="3"/>
      <c r="W10" s="3"/>
      <c r="X10" s="3"/>
      <c r="Y10" s="3"/>
      <c r="Z10" s="28"/>
      <c r="AA10" s="3"/>
      <c r="AB10" s="3"/>
      <c r="AC10" s="3"/>
      <c r="AD10" s="28"/>
      <c r="AE10" s="28"/>
      <c r="AF10" s="28"/>
      <c r="AG10" s="3"/>
      <c r="AH10" s="28"/>
      <c r="AI10" s="3"/>
      <c r="AJ10" s="3"/>
      <c r="AK10" s="3"/>
      <c r="AL10" s="3"/>
      <c r="AM10" s="3"/>
      <c r="AN10" s="28"/>
      <c r="AO10" s="26"/>
      <c r="AP10" s="26"/>
      <c r="AQ10" s="26"/>
      <c r="AR10" s="26"/>
      <c r="AS10" s="37"/>
      <c r="AT10" s="37"/>
      <c r="AU10" s="25">
        <f aca="true" t="shared" si="0" ref="AU10:AU20">C10+D10+F10+H10+J10+P10+T10+X10+Z10+AB10+AD10+AH10+AJ10+AN10+R10+AP10+AR10+AT10</f>
        <v>0</v>
      </c>
      <c r="AX10" s="2"/>
    </row>
    <row r="11" spans="1:47" ht="15" thickBot="1">
      <c r="A11" s="7" t="s">
        <v>29</v>
      </c>
      <c r="B11" s="49"/>
      <c r="C11" s="26"/>
      <c r="D11" s="26"/>
      <c r="E11" s="76"/>
      <c r="F11" s="37"/>
      <c r="G11" s="37"/>
      <c r="H11" s="37"/>
      <c r="I11" s="50"/>
      <c r="J11" s="26"/>
      <c r="K11" s="26"/>
      <c r="L11" s="26"/>
      <c r="M11" s="26"/>
      <c r="N11" s="26"/>
      <c r="O11" s="16"/>
      <c r="P11" s="26"/>
      <c r="Q11" s="26"/>
      <c r="R11" s="26"/>
      <c r="S11" s="16"/>
      <c r="T11" s="26"/>
      <c r="U11" s="16"/>
      <c r="V11" s="16"/>
      <c r="W11" s="16"/>
      <c r="X11" s="16"/>
      <c r="Y11" s="16"/>
      <c r="Z11" s="26"/>
      <c r="AA11" s="16"/>
      <c r="AB11" s="16"/>
      <c r="AC11" s="16"/>
      <c r="AD11" s="26"/>
      <c r="AE11" s="26"/>
      <c r="AF11" s="26"/>
      <c r="AG11" s="16"/>
      <c r="AH11" s="26"/>
      <c r="AI11" s="16"/>
      <c r="AJ11" s="16"/>
      <c r="AK11" s="16"/>
      <c r="AL11" s="16"/>
      <c r="AM11" s="16"/>
      <c r="AN11" s="26"/>
      <c r="AO11" s="26"/>
      <c r="AP11" s="26"/>
      <c r="AQ11" s="26"/>
      <c r="AR11" s="26"/>
      <c r="AS11" s="37"/>
      <c r="AT11" s="37"/>
      <c r="AU11" s="25">
        <f t="shared" si="0"/>
        <v>0</v>
      </c>
    </row>
    <row r="12" spans="1:47" ht="15.75" thickBot="1">
      <c r="A12" s="15" t="s">
        <v>30</v>
      </c>
      <c r="B12" s="49"/>
      <c r="C12" s="26"/>
      <c r="D12" s="26"/>
      <c r="E12" s="37"/>
      <c r="F12" s="37"/>
      <c r="G12" s="37"/>
      <c r="H12" s="37"/>
      <c r="I12" s="50"/>
      <c r="J12" s="26"/>
      <c r="K12" s="26"/>
      <c r="L12" s="26"/>
      <c r="M12" s="26"/>
      <c r="N12" s="26"/>
      <c r="O12" s="16"/>
      <c r="P12" s="26"/>
      <c r="Q12" s="26"/>
      <c r="R12" s="26"/>
      <c r="S12" s="16"/>
      <c r="T12" s="26"/>
      <c r="U12" s="16"/>
      <c r="V12" s="16"/>
      <c r="W12" s="16"/>
      <c r="X12" s="16"/>
      <c r="Y12" s="16"/>
      <c r="Z12" s="26"/>
      <c r="AA12" s="16"/>
      <c r="AB12" s="16"/>
      <c r="AC12" s="16"/>
      <c r="AD12" s="26"/>
      <c r="AE12" s="26"/>
      <c r="AF12" s="26"/>
      <c r="AG12" s="16"/>
      <c r="AH12" s="26"/>
      <c r="AI12" s="16"/>
      <c r="AJ12" s="16"/>
      <c r="AK12" s="20"/>
      <c r="AL12" s="16"/>
      <c r="AM12" s="16"/>
      <c r="AN12" s="26"/>
      <c r="AO12" s="26"/>
      <c r="AP12" s="26"/>
      <c r="AQ12" s="26"/>
      <c r="AR12" s="26"/>
      <c r="AS12" s="37"/>
      <c r="AT12" s="37"/>
      <c r="AU12" s="25">
        <f t="shared" si="0"/>
        <v>0</v>
      </c>
    </row>
    <row r="13" spans="1:51" ht="15.75" thickBot="1">
      <c r="A13" s="15" t="s">
        <v>31</v>
      </c>
      <c r="B13" s="73"/>
      <c r="C13" s="24"/>
      <c r="D13" s="24"/>
      <c r="E13" s="37"/>
      <c r="F13" s="42"/>
      <c r="G13" s="42"/>
      <c r="H13" s="42"/>
      <c r="I13" s="50"/>
      <c r="J13" s="24"/>
      <c r="K13" s="24"/>
      <c r="L13" s="24"/>
      <c r="M13" s="24"/>
      <c r="N13" s="24"/>
      <c r="O13" s="35"/>
      <c r="P13" s="24"/>
      <c r="Q13" s="24"/>
      <c r="R13" s="24"/>
      <c r="S13" s="16"/>
      <c r="T13" s="35"/>
      <c r="U13" s="22"/>
      <c r="V13" s="22"/>
      <c r="W13" s="22"/>
      <c r="X13" s="22"/>
      <c r="Y13" s="16"/>
      <c r="Z13" s="35"/>
      <c r="AA13" s="22"/>
      <c r="AB13" s="22"/>
      <c r="AC13" s="16"/>
      <c r="AD13" s="24"/>
      <c r="AE13" s="26"/>
      <c r="AF13" s="48"/>
      <c r="AG13" s="16"/>
      <c r="AH13" s="24"/>
      <c r="AI13" s="22"/>
      <c r="AJ13" s="22"/>
      <c r="AK13" s="20"/>
      <c r="AL13" s="22"/>
      <c r="AM13" s="16"/>
      <c r="AN13" s="24"/>
      <c r="AO13" s="27"/>
      <c r="AP13" s="26"/>
      <c r="AQ13" s="26"/>
      <c r="AR13" s="26"/>
      <c r="AS13" s="37"/>
      <c r="AT13" s="37"/>
      <c r="AU13" s="25">
        <f t="shared" si="0"/>
        <v>0</v>
      </c>
      <c r="AY13" s="2"/>
    </row>
    <row r="14" spans="1:50" ht="15.75" thickBot="1">
      <c r="A14" s="15" t="s">
        <v>32</v>
      </c>
      <c r="B14" s="73"/>
      <c r="C14" s="24"/>
      <c r="D14" s="24"/>
      <c r="E14" s="37"/>
      <c r="F14" s="42"/>
      <c r="G14" s="42"/>
      <c r="H14" s="42"/>
      <c r="I14" s="50"/>
      <c r="J14" s="24"/>
      <c r="K14" s="24"/>
      <c r="L14" s="24"/>
      <c r="M14" s="24"/>
      <c r="N14" s="24"/>
      <c r="O14" s="24"/>
      <c r="P14" s="24"/>
      <c r="Q14" s="24"/>
      <c r="R14" s="24"/>
      <c r="S14" s="16"/>
      <c r="T14" s="35"/>
      <c r="U14" s="22"/>
      <c r="V14" s="22"/>
      <c r="W14" s="22"/>
      <c r="X14" s="22"/>
      <c r="Y14" s="16"/>
      <c r="Z14" s="35"/>
      <c r="AA14" s="22"/>
      <c r="AB14" s="22"/>
      <c r="AC14" s="16"/>
      <c r="AD14" s="24"/>
      <c r="AE14" s="26"/>
      <c r="AF14" s="48"/>
      <c r="AG14" s="16"/>
      <c r="AH14" s="24"/>
      <c r="AI14" s="22"/>
      <c r="AJ14" s="22"/>
      <c r="AK14" s="20"/>
      <c r="AL14" s="22"/>
      <c r="AM14" s="16"/>
      <c r="AN14" s="24"/>
      <c r="AO14" s="27"/>
      <c r="AP14" s="26"/>
      <c r="AQ14" s="26"/>
      <c r="AR14" s="26"/>
      <c r="AS14" s="37"/>
      <c r="AT14" s="37"/>
      <c r="AU14" s="25">
        <f t="shared" si="0"/>
        <v>0</v>
      </c>
      <c r="AX14" s="2"/>
    </row>
    <row r="15" spans="1:50" ht="15.75" thickBot="1">
      <c r="A15" s="15" t="s">
        <v>24</v>
      </c>
      <c r="B15" s="74"/>
      <c r="C15" s="26"/>
      <c r="D15" s="27"/>
      <c r="E15" s="37"/>
      <c r="F15" s="43"/>
      <c r="G15" s="43"/>
      <c r="H15" s="43"/>
      <c r="I15" s="50"/>
      <c r="J15" s="27"/>
      <c r="K15" s="27"/>
      <c r="L15" s="27"/>
      <c r="M15" s="27"/>
      <c r="N15" s="27"/>
      <c r="O15" s="27"/>
      <c r="P15" s="26"/>
      <c r="Q15" s="26"/>
      <c r="R15" s="26"/>
      <c r="S15" s="75"/>
      <c r="T15" s="26"/>
      <c r="U15" s="16"/>
      <c r="V15" s="16"/>
      <c r="W15" s="16"/>
      <c r="X15" s="16"/>
      <c r="Y15" s="16"/>
      <c r="Z15" s="26"/>
      <c r="AA15" s="20"/>
      <c r="AB15" s="16"/>
      <c r="AC15" s="16"/>
      <c r="AD15" s="26"/>
      <c r="AE15" s="26"/>
      <c r="AF15" s="26"/>
      <c r="AG15" s="16"/>
      <c r="AH15" s="26"/>
      <c r="AI15" s="20"/>
      <c r="AJ15" s="16"/>
      <c r="AK15" s="20"/>
      <c r="AL15" s="16"/>
      <c r="AM15" s="16"/>
      <c r="AN15" s="26"/>
      <c r="AO15" s="26"/>
      <c r="AP15" s="26"/>
      <c r="AQ15" s="26"/>
      <c r="AR15" s="26"/>
      <c r="AS15" s="37"/>
      <c r="AT15" s="37"/>
      <c r="AU15" s="25">
        <f t="shared" si="0"/>
        <v>0</v>
      </c>
      <c r="AX15" s="2"/>
    </row>
    <row r="16" spans="1:47" ht="15.75" thickBot="1">
      <c r="A16" s="15" t="s">
        <v>33</v>
      </c>
      <c r="B16" s="74"/>
      <c r="C16" s="26"/>
      <c r="D16" s="27"/>
      <c r="E16" s="37"/>
      <c r="F16" s="43"/>
      <c r="G16" s="43"/>
      <c r="H16" s="43"/>
      <c r="I16" s="50"/>
      <c r="J16" s="27"/>
      <c r="K16" s="27"/>
      <c r="L16" s="27"/>
      <c r="M16" s="27"/>
      <c r="N16" s="27"/>
      <c r="O16" s="27"/>
      <c r="P16" s="26"/>
      <c r="Q16" s="26"/>
      <c r="R16" s="26"/>
      <c r="S16" s="75"/>
      <c r="T16" s="26"/>
      <c r="U16" s="16"/>
      <c r="V16" s="16"/>
      <c r="W16" s="16"/>
      <c r="X16" s="16"/>
      <c r="Y16" s="16"/>
      <c r="Z16" s="26"/>
      <c r="AA16" s="20"/>
      <c r="AB16" s="16"/>
      <c r="AC16" s="16"/>
      <c r="AD16" s="26"/>
      <c r="AE16" s="26"/>
      <c r="AF16" s="26"/>
      <c r="AG16" s="16"/>
      <c r="AH16" s="26"/>
      <c r="AI16" s="20"/>
      <c r="AJ16" s="16"/>
      <c r="AK16" s="20"/>
      <c r="AL16" s="16"/>
      <c r="AM16" s="16"/>
      <c r="AN16" s="26"/>
      <c r="AO16" s="26"/>
      <c r="AP16" s="26"/>
      <c r="AQ16" s="26"/>
      <c r="AR16" s="26"/>
      <c r="AS16" s="37"/>
      <c r="AT16" s="37"/>
      <c r="AU16" s="25">
        <f t="shared" si="0"/>
        <v>0</v>
      </c>
    </row>
    <row r="17" spans="1:47" ht="15.75" thickBot="1">
      <c r="A17" s="33" t="s">
        <v>34</v>
      </c>
      <c r="B17" s="74"/>
      <c r="C17" s="26"/>
      <c r="D17" s="27"/>
      <c r="E17" s="37"/>
      <c r="F17" s="43"/>
      <c r="G17" s="43"/>
      <c r="H17" s="43"/>
      <c r="I17" s="50"/>
      <c r="J17" s="27"/>
      <c r="K17" s="27"/>
      <c r="L17" s="27"/>
      <c r="M17" s="27"/>
      <c r="N17" s="27"/>
      <c r="O17" s="27"/>
      <c r="P17" s="26"/>
      <c r="Q17" s="26"/>
      <c r="R17" s="26"/>
      <c r="S17" s="75"/>
      <c r="T17" s="26"/>
      <c r="U17" s="16"/>
      <c r="V17" s="16"/>
      <c r="W17" s="16"/>
      <c r="X17" s="16"/>
      <c r="Y17" s="16"/>
      <c r="Z17" s="26"/>
      <c r="AA17" s="20"/>
      <c r="AB17" s="16"/>
      <c r="AC17" s="16"/>
      <c r="AD17" s="26"/>
      <c r="AE17" s="26"/>
      <c r="AF17" s="26"/>
      <c r="AG17" s="16"/>
      <c r="AH17" s="26"/>
      <c r="AI17" s="20"/>
      <c r="AJ17" s="16"/>
      <c r="AK17" s="20"/>
      <c r="AL17" s="16"/>
      <c r="AM17" s="16"/>
      <c r="AN17" s="26"/>
      <c r="AO17" s="26"/>
      <c r="AP17" s="26"/>
      <c r="AQ17" s="26"/>
      <c r="AR17" s="26"/>
      <c r="AS17" s="37"/>
      <c r="AT17" s="37"/>
      <c r="AU17" s="25">
        <f t="shared" si="0"/>
        <v>0</v>
      </c>
    </row>
    <row r="18" spans="1:47" ht="15.75" thickBot="1">
      <c r="A18" s="52" t="s">
        <v>36</v>
      </c>
      <c r="B18" s="78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16"/>
      <c r="T18" s="26"/>
      <c r="U18" s="16"/>
      <c r="V18" s="16"/>
      <c r="W18" s="16"/>
      <c r="X18" s="16"/>
      <c r="Y18" s="20"/>
      <c r="Z18" s="26"/>
      <c r="AA18" s="20"/>
      <c r="AB18" s="16"/>
      <c r="AC18" s="20"/>
      <c r="AD18" s="26"/>
      <c r="AE18" s="26"/>
      <c r="AF18" s="26"/>
      <c r="AG18" s="16"/>
      <c r="AH18" s="26"/>
      <c r="AI18" s="16"/>
      <c r="AJ18" s="16"/>
      <c r="AK18" s="20"/>
      <c r="AL18" s="16"/>
      <c r="AM18" s="16"/>
      <c r="AN18" s="26"/>
      <c r="AO18" s="26"/>
      <c r="AP18" s="26"/>
      <c r="AQ18" s="26"/>
      <c r="AR18" s="26"/>
      <c r="AS18" s="37"/>
      <c r="AT18" s="37"/>
      <c r="AU18" s="25">
        <f t="shared" si="0"/>
        <v>0</v>
      </c>
    </row>
    <row r="19" spans="1:47" ht="15.75" thickBot="1">
      <c r="A19" s="18" t="s">
        <v>25</v>
      </c>
      <c r="B19" s="21"/>
      <c r="C19" s="37"/>
      <c r="D19" s="37"/>
      <c r="E19" s="63"/>
      <c r="F19" s="37"/>
      <c r="G19" s="66"/>
      <c r="H19" s="37"/>
      <c r="I19" s="64"/>
      <c r="J19" s="37"/>
      <c r="K19" s="37"/>
      <c r="L19" s="37"/>
      <c r="M19" s="37"/>
      <c r="N19" s="37"/>
      <c r="O19" s="65"/>
      <c r="P19" s="37"/>
      <c r="Q19" s="66"/>
      <c r="R19" s="37"/>
      <c r="S19" s="19"/>
      <c r="T19" s="37"/>
      <c r="U19" s="50"/>
      <c r="V19" s="50"/>
      <c r="W19" s="50"/>
      <c r="X19" s="50"/>
      <c r="Y19" s="19"/>
      <c r="Z19" s="37"/>
      <c r="AA19" s="50"/>
      <c r="AB19" s="50"/>
      <c r="AC19" s="19"/>
      <c r="AD19" s="37"/>
      <c r="AE19" s="37"/>
      <c r="AF19" s="50"/>
      <c r="AG19" s="19"/>
      <c r="AH19" s="37"/>
      <c r="AI19" s="50"/>
      <c r="AJ19" s="50"/>
      <c r="AK19" s="19"/>
      <c r="AL19" s="50"/>
      <c r="AM19" s="19"/>
      <c r="AN19" s="37"/>
      <c r="AO19" s="37"/>
      <c r="AP19" s="50"/>
      <c r="AQ19" s="46"/>
      <c r="AR19" s="26"/>
      <c r="AS19" s="66"/>
      <c r="AT19" s="37"/>
      <c r="AU19" s="25">
        <f t="shared" si="0"/>
        <v>0</v>
      </c>
    </row>
    <row r="20" spans="1:47" ht="15.75" thickBot="1">
      <c r="A20" s="52" t="s">
        <v>26</v>
      </c>
      <c r="B20" s="53"/>
      <c r="C20" s="54"/>
      <c r="D20" s="54"/>
      <c r="E20" s="55"/>
      <c r="F20" s="54"/>
      <c r="G20" s="55"/>
      <c r="H20" s="54"/>
      <c r="I20" s="56"/>
      <c r="J20" s="54"/>
      <c r="K20" s="54"/>
      <c r="L20" s="54"/>
      <c r="M20" s="54"/>
      <c r="N20" s="54"/>
      <c r="O20" s="56"/>
      <c r="P20" s="54"/>
      <c r="Q20" s="58"/>
      <c r="R20" s="54"/>
      <c r="S20" s="57"/>
      <c r="T20" s="54"/>
      <c r="U20" s="54"/>
      <c r="V20" s="54"/>
      <c r="W20" s="54"/>
      <c r="X20" s="54"/>
      <c r="Y20" s="57"/>
      <c r="Z20" s="54"/>
      <c r="AA20" s="57"/>
      <c r="AB20" s="54"/>
      <c r="AC20" s="57"/>
      <c r="AD20" s="54"/>
      <c r="AE20" s="77"/>
      <c r="AF20" s="54"/>
      <c r="AG20" s="57"/>
      <c r="AH20" s="54"/>
      <c r="AI20" s="54"/>
      <c r="AJ20" s="54"/>
      <c r="AK20" s="57"/>
      <c r="AL20" s="54"/>
      <c r="AM20" s="57"/>
      <c r="AN20" s="54"/>
      <c r="AO20" s="77"/>
      <c r="AP20" s="54"/>
      <c r="AQ20" s="58"/>
      <c r="AR20" s="54"/>
      <c r="AS20" s="81"/>
      <c r="AT20" s="80"/>
      <c r="AU20" s="25">
        <f t="shared" si="0"/>
        <v>0</v>
      </c>
    </row>
    <row r="21" spans="1:47" ht="15" customHeight="1" thickBot="1">
      <c r="A21" s="14" t="s">
        <v>47</v>
      </c>
      <c r="B21" s="59"/>
      <c r="C21" s="60">
        <f>C9+D9+C10+D10+C11+D11+C12+D12+C13+D13+C14+D14+C15+D15+C16+D16+C17+D17+C18+D18+C19+D19+C20+D20</f>
        <v>0</v>
      </c>
      <c r="D21" s="61"/>
      <c r="E21" s="61"/>
      <c r="F21" s="61">
        <f>SUM(F9:F20)</f>
        <v>0</v>
      </c>
      <c r="G21" s="61"/>
      <c r="H21" s="61">
        <f>SUM(H9:H20)</f>
        <v>0</v>
      </c>
      <c r="I21" s="61"/>
      <c r="J21" s="61">
        <f>SUM(J9:J20)</f>
        <v>0</v>
      </c>
      <c r="K21" s="61"/>
      <c r="L21" s="61">
        <f>SUM(L9:L20)</f>
        <v>0</v>
      </c>
      <c r="M21" s="61"/>
      <c r="N21" s="61">
        <f>SUM(N9:N20)</f>
        <v>0</v>
      </c>
      <c r="O21" s="61"/>
      <c r="P21" s="62">
        <f>SUM(P9:P20)</f>
        <v>0</v>
      </c>
      <c r="Q21" s="62"/>
      <c r="R21" s="62">
        <f>SUM(R9:R20)</f>
        <v>1040701.11</v>
      </c>
      <c r="S21" s="62"/>
      <c r="T21" s="61">
        <f>SUM(T9:T20)</f>
        <v>4990051.54</v>
      </c>
      <c r="U21" s="61"/>
      <c r="V21" s="61"/>
      <c r="W21" s="61"/>
      <c r="X21" s="61"/>
      <c r="Y21" s="61"/>
      <c r="Z21" s="61">
        <f>SUM(Z9:Z20)</f>
        <v>395940</v>
      </c>
      <c r="AA21" s="61"/>
      <c r="AB21" s="61"/>
      <c r="AC21" s="61"/>
      <c r="AD21" s="61">
        <f>SUM(AD9:AD20)</f>
        <v>29439.46</v>
      </c>
      <c r="AE21" s="61"/>
      <c r="AF21" s="61">
        <f>SUM(AF9:AF20)</f>
        <v>668.7</v>
      </c>
      <c r="AG21" s="61"/>
      <c r="AH21" s="61">
        <f>SUM(AH9:AH20)</f>
        <v>5814.69</v>
      </c>
      <c r="AI21" s="61"/>
      <c r="AJ21" s="61"/>
      <c r="AK21" s="61"/>
      <c r="AL21" s="61"/>
      <c r="AM21" s="61"/>
      <c r="AN21" s="61">
        <f>SUM(AN9:AN20)</f>
        <v>61410.81</v>
      </c>
      <c r="AO21" s="61"/>
      <c r="AP21" s="61">
        <f>SUM(AP9:AP20)</f>
        <v>0</v>
      </c>
      <c r="AQ21" s="61"/>
      <c r="AR21" s="61">
        <f>SUM(AR9:AR20)</f>
        <v>44867.52</v>
      </c>
      <c r="AS21" s="61"/>
      <c r="AT21" s="61">
        <f>SUM(AT9:AT20)</f>
        <v>74861</v>
      </c>
      <c r="AU21" s="61"/>
    </row>
    <row r="22" spans="1:47" s="31" customFormat="1" ht="15.75" hidden="1" thickBot="1">
      <c r="A22" s="29" t="s">
        <v>12</v>
      </c>
      <c r="B22" s="51"/>
      <c r="C22" s="30">
        <f>B12</f>
        <v>0</v>
      </c>
      <c r="D22" s="30"/>
      <c r="E22" s="30"/>
      <c r="F22" s="30">
        <f>E12</f>
        <v>0</v>
      </c>
      <c r="G22" s="30"/>
      <c r="H22" s="30">
        <f>G12</f>
        <v>0</v>
      </c>
      <c r="I22" s="30"/>
      <c r="J22" s="30">
        <f>I12</f>
        <v>0</v>
      </c>
      <c r="K22" s="30"/>
      <c r="L22" s="30"/>
      <c r="M22" s="30"/>
      <c r="N22" s="30"/>
      <c r="O22" s="30"/>
      <c r="P22" s="30">
        <f>O12</f>
        <v>0</v>
      </c>
      <c r="Q22" s="30"/>
      <c r="R22" s="30">
        <f>Q12</f>
        <v>0</v>
      </c>
      <c r="S22" s="30"/>
      <c r="T22" s="30">
        <f>S12</f>
        <v>0</v>
      </c>
      <c r="U22" s="30">
        <f>U8-U21-V21</f>
        <v>0</v>
      </c>
      <c r="V22" s="30">
        <f>V8-V21-W21</f>
        <v>0</v>
      </c>
      <c r="W22" s="30">
        <f>W8-W21-X21</f>
        <v>0</v>
      </c>
      <c r="X22" s="30">
        <f>X8-X21-Z21</f>
        <v>-395940</v>
      </c>
      <c r="Y22" s="30"/>
      <c r="Z22" s="30">
        <f>Y12</f>
        <v>0</v>
      </c>
      <c r="AA22" s="30"/>
      <c r="AB22" s="30">
        <f>AA15-AB15</f>
        <v>0</v>
      </c>
      <c r="AC22" s="30"/>
      <c r="AD22" s="30">
        <f>AC12</f>
        <v>0</v>
      </c>
      <c r="AE22" s="30"/>
      <c r="AF22" s="30">
        <f>AE8-AF14-AE14-AF15</f>
        <v>0</v>
      </c>
      <c r="AG22" s="30"/>
      <c r="AH22" s="30">
        <f>AG12</f>
        <v>0</v>
      </c>
      <c r="AI22" s="30"/>
      <c r="AJ22" s="30">
        <f>AI18-AJ18</f>
        <v>0</v>
      </c>
      <c r="AK22" s="30"/>
      <c r="AL22" s="30">
        <f>AK13-AL13</f>
        <v>0</v>
      </c>
      <c r="AM22" s="30"/>
      <c r="AN22" s="30">
        <f>AM12</f>
        <v>0</v>
      </c>
      <c r="AO22" s="30"/>
      <c r="AP22" s="45">
        <f>AO8</f>
        <v>0</v>
      </c>
      <c r="AQ22" s="45"/>
      <c r="AR22" s="45">
        <f>AQ12</f>
        <v>0</v>
      </c>
      <c r="AS22" s="45"/>
      <c r="AT22" s="45">
        <f>AS12</f>
        <v>0</v>
      </c>
      <c r="AU22" s="30"/>
    </row>
    <row r="23" spans="3:46" ht="14.25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AD23" s="2"/>
      <c r="AE23" s="2"/>
      <c r="AF23" s="2"/>
      <c r="AH23" s="17"/>
      <c r="AI23" s="8"/>
      <c r="AN23" s="2"/>
      <c r="AO23" s="2"/>
      <c r="AP23" s="2"/>
      <c r="AQ23" s="2"/>
      <c r="AR23" s="2"/>
      <c r="AS23" s="2"/>
      <c r="AT23" s="2"/>
    </row>
    <row r="24" spans="1:47" ht="14.25">
      <c r="A24" s="1" t="s">
        <v>63</v>
      </c>
      <c r="C24" s="38"/>
      <c r="D24" s="2"/>
      <c r="E24" s="2"/>
      <c r="F24" s="2"/>
      <c r="G24" s="2"/>
      <c r="H24" s="2"/>
      <c r="I24" s="2"/>
      <c r="J24" s="38"/>
      <c r="K24" s="38"/>
      <c r="L24" s="38"/>
      <c r="M24" s="38"/>
      <c r="N24" s="38"/>
      <c r="O24" s="2"/>
      <c r="P24" s="38"/>
      <c r="Q24" s="38"/>
      <c r="R24" s="38"/>
      <c r="S24" s="38"/>
      <c r="T24" s="38"/>
      <c r="U24" s="39"/>
      <c r="V24" s="39"/>
      <c r="W24" s="39"/>
      <c r="X24" s="39"/>
      <c r="Y24" s="39"/>
      <c r="Z24" s="38"/>
      <c r="AA24" s="39"/>
      <c r="AB24" s="39"/>
      <c r="AC24" s="39"/>
      <c r="AD24" s="38"/>
      <c r="AE24" s="38"/>
      <c r="AF24" s="38"/>
      <c r="AG24" s="38"/>
      <c r="AH24" s="38"/>
      <c r="AI24" s="39"/>
      <c r="AJ24" s="39"/>
      <c r="AK24" s="39"/>
      <c r="AL24" s="39"/>
      <c r="AM24" s="39"/>
      <c r="AN24" s="40"/>
      <c r="AO24" s="23"/>
      <c r="AP24" s="23"/>
      <c r="AQ24" s="23"/>
      <c r="AR24" s="23"/>
      <c r="AS24" s="23"/>
      <c r="AT24" s="23"/>
      <c r="AU24" s="2"/>
    </row>
    <row r="25" spans="1:47" ht="14.25">
      <c r="A25" s="1" t="s">
        <v>54</v>
      </c>
      <c r="B25" s="2"/>
      <c r="C25" s="38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1"/>
      <c r="U25" s="2"/>
      <c r="V25" s="2"/>
      <c r="X25" s="2"/>
      <c r="Y25" s="2"/>
      <c r="Z25" s="2"/>
      <c r="AD25" s="23"/>
      <c r="AE25" s="23"/>
      <c r="AF25" s="23"/>
      <c r="AH25" s="23"/>
      <c r="AJ25" s="8"/>
      <c r="AK25" s="8"/>
      <c r="AL25" s="8"/>
      <c r="AM25" s="8"/>
      <c r="AU25" s="2">
        <f>23109965.26-AU9</f>
        <v>16466210.430000002</v>
      </c>
    </row>
    <row r="26" spans="3:40" ht="14.25">
      <c r="C26" s="38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X26" s="2"/>
      <c r="Y26" s="2"/>
      <c r="Z26" s="2"/>
      <c r="AD26" s="2"/>
      <c r="AE26" s="2"/>
      <c r="AF26" s="2"/>
      <c r="AH26" s="2"/>
      <c r="AN26" s="2"/>
    </row>
    <row r="27" spans="2:40" ht="14.25">
      <c r="B27" s="2"/>
      <c r="C27" s="38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10"/>
      <c r="Q27" s="10"/>
      <c r="R27" s="10"/>
      <c r="S27" s="10"/>
      <c r="T27" s="2"/>
      <c r="U27" s="2"/>
      <c r="X27" s="2"/>
      <c r="Y27" s="2"/>
      <c r="Z27" s="2"/>
      <c r="AD27" s="2"/>
      <c r="AE27" s="2"/>
      <c r="AF27" s="2"/>
      <c r="AH27" s="2"/>
      <c r="AN27" s="2"/>
    </row>
    <row r="28" spans="2:40" ht="14.25">
      <c r="B28" s="2"/>
      <c r="C28" s="2"/>
      <c r="D28" s="32"/>
      <c r="E28" s="32"/>
      <c r="F28" s="32"/>
      <c r="G28" s="32"/>
      <c r="H28" s="3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Z28" s="2"/>
      <c r="AD28" s="2"/>
      <c r="AE28" s="2"/>
      <c r="AF28" s="2"/>
      <c r="AH28" s="2"/>
      <c r="AN28" s="2"/>
    </row>
    <row r="29" spans="3:40" ht="14.25">
      <c r="C29" s="2"/>
      <c r="D29" s="2"/>
      <c r="E29" s="2"/>
      <c r="F29" s="2"/>
      <c r="G29" s="2"/>
      <c r="H29" s="2"/>
      <c r="I29" s="2"/>
      <c r="J29" s="32"/>
      <c r="K29" s="32"/>
      <c r="L29" s="32"/>
      <c r="M29" s="32"/>
      <c r="N29" s="32"/>
      <c r="O29" s="2"/>
      <c r="T29" s="2"/>
      <c r="Z29" s="2"/>
      <c r="AD29" s="2"/>
      <c r="AE29" s="2"/>
      <c r="AF29" s="2"/>
      <c r="AH29" s="2"/>
      <c r="AN29" s="2"/>
    </row>
    <row r="30" spans="3:34" ht="14.25">
      <c r="C30" s="2"/>
      <c r="D30" s="2"/>
      <c r="E30" s="2"/>
      <c r="F30" s="2"/>
      <c r="G30" s="2"/>
      <c r="H30" s="2"/>
      <c r="I30" s="2"/>
      <c r="T30" s="2"/>
      <c r="Z30" s="41"/>
      <c r="AD30" s="2"/>
      <c r="AE30" s="2"/>
      <c r="AF30" s="2"/>
      <c r="AH30" s="2"/>
    </row>
    <row r="31" spans="3:20" ht="14.25">
      <c r="C31" s="2"/>
      <c r="D31" s="2"/>
      <c r="E31" s="2"/>
      <c r="F31" s="2"/>
      <c r="G31" s="2"/>
      <c r="H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3:20" ht="14.25">
      <c r="C32" s="2"/>
      <c r="T32" s="2"/>
    </row>
    <row r="33" spans="3:20" ht="14.25">
      <c r="C33" s="2"/>
      <c r="T33" s="2"/>
    </row>
    <row r="34" spans="3:20" ht="14.25">
      <c r="C34" s="2"/>
      <c r="T34" s="2"/>
    </row>
    <row r="35" ht="14.25">
      <c r="C35" s="2"/>
    </row>
    <row r="36" ht="14.25">
      <c r="C36" s="2"/>
    </row>
    <row r="37" ht="14.25">
      <c r="C37" s="2"/>
    </row>
    <row r="38" ht="14.25">
      <c r="C38" s="2"/>
    </row>
    <row r="39" ht="14.25">
      <c r="C39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6384" width="9.140625" style="1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7" sqref="A1:IV16384"/>
    </sheetView>
  </sheetViews>
  <sheetFormatPr defaultColWidth="9.140625" defaultRowHeight="12.75"/>
  <cols>
    <col min="1" max="16384" width="9.140625" style="1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K23" sqref="K23"/>
    </sheetView>
  </sheetViews>
  <sheetFormatPr defaultColWidth="9.140625" defaultRowHeight="12.75"/>
  <cols>
    <col min="1" max="16384" width="9.140625" style="1" customWidth="1"/>
  </cols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AY39"/>
  <sheetViews>
    <sheetView zoomScalePageLayoutView="0" workbookViewId="0" topLeftCell="A17">
      <selection activeCell="A24" sqref="A24:IV25"/>
    </sheetView>
  </sheetViews>
  <sheetFormatPr defaultColWidth="9.140625" defaultRowHeight="12.75"/>
  <cols>
    <col min="1" max="1" width="42.57421875" style="1" customWidth="1"/>
    <col min="2" max="2" width="17.421875" style="1" customWidth="1"/>
    <col min="3" max="3" width="18.28125" style="1" customWidth="1"/>
    <col min="4" max="8" width="17.00390625" style="1" customWidth="1"/>
    <col min="9" max="9" width="15.57421875" style="1" customWidth="1"/>
    <col min="10" max="14" width="15.140625" style="1" customWidth="1"/>
    <col min="15" max="15" width="17.28125" style="1" customWidth="1"/>
    <col min="16" max="18" width="17.140625" style="1" customWidth="1"/>
    <col min="19" max="19" width="15.28125" style="1" customWidth="1"/>
    <col min="20" max="20" width="16.7109375" style="1" customWidth="1"/>
    <col min="21" max="21" width="17.28125" style="1" hidden="1" customWidth="1"/>
    <col min="22" max="22" width="15.421875" style="1" hidden="1" customWidth="1"/>
    <col min="23" max="23" width="14.8515625" style="1" hidden="1" customWidth="1"/>
    <col min="24" max="24" width="15.140625" style="1" hidden="1" customWidth="1"/>
    <col min="25" max="25" width="14.8515625" style="1" customWidth="1"/>
    <col min="26" max="26" width="15.421875" style="1" customWidth="1"/>
    <col min="27" max="27" width="12.421875" style="1" hidden="1" customWidth="1"/>
    <col min="28" max="28" width="10.57421875" style="1" hidden="1" customWidth="1"/>
    <col min="29" max="29" width="11.8515625" style="1" customWidth="1"/>
    <col min="30" max="30" width="17.28125" style="1" customWidth="1"/>
    <col min="31" max="32" width="14.421875" style="1" customWidth="1"/>
    <col min="33" max="33" width="14.28125" style="1" customWidth="1"/>
    <col min="34" max="34" width="14.140625" style="1" customWidth="1"/>
    <col min="35" max="35" width="9.140625" style="1" hidden="1" customWidth="1"/>
    <col min="36" max="37" width="9.421875" style="1" hidden="1" customWidth="1"/>
    <col min="38" max="38" width="12.28125" style="1" hidden="1" customWidth="1"/>
    <col min="39" max="39" width="15.57421875" style="1" customWidth="1"/>
    <col min="40" max="40" width="16.8515625" style="1" customWidth="1"/>
    <col min="41" max="46" width="15.8515625" style="1" customWidth="1"/>
    <col min="47" max="47" width="16.7109375" style="1" customWidth="1"/>
    <col min="48" max="48" width="9.140625" style="1" customWidth="1"/>
    <col min="49" max="50" width="10.140625" style="1" bestFit="1" customWidth="1"/>
    <col min="51" max="51" width="11.28125" style="1" bestFit="1" customWidth="1"/>
    <col min="52" max="16384" width="9.140625" style="1" customWidth="1"/>
  </cols>
  <sheetData>
    <row r="4" ht="14.25">
      <c r="S4" s="47"/>
    </row>
    <row r="5" spans="1:15" ht="18">
      <c r="A5" s="4"/>
      <c r="B5" s="4"/>
      <c r="C5" s="5" t="s">
        <v>61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ht="15" thickBot="1"/>
    <row r="7" spans="1:47" ht="120.75" thickBot="1">
      <c r="A7" s="67"/>
      <c r="B7" s="68" t="s">
        <v>23</v>
      </c>
      <c r="C7" s="68" t="s">
        <v>35</v>
      </c>
      <c r="D7" s="69" t="s">
        <v>46</v>
      </c>
      <c r="E7" s="68" t="s">
        <v>40</v>
      </c>
      <c r="F7" s="68" t="s">
        <v>48</v>
      </c>
      <c r="G7" s="68" t="s">
        <v>43</v>
      </c>
      <c r="H7" s="68" t="s">
        <v>49</v>
      </c>
      <c r="I7" s="68" t="s">
        <v>55</v>
      </c>
      <c r="J7" s="68" t="s">
        <v>56</v>
      </c>
      <c r="K7" s="68" t="s">
        <v>59</v>
      </c>
      <c r="L7" s="68" t="s">
        <v>57</v>
      </c>
      <c r="M7" s="68" t="s">
        <v>60</v>
      </c>
      <c r="N7" s="68" t="s">
        <v>58</v>
      </c>
      <c r="O7" s="68" t="s">
        <v>13</v>
      </c>
      <c r="P7" s="70" t="s">
        <v>50</v>
      </c>
      <c r="Q7" s="68" t="s">
        <v>39</v>
      </c>
      <c r="R7" s="70" t="s">
        <v>51</v>
      </c>
      <c r="S7" s="68" t="s">
        <v>14</v>
      </c>
      <c r="T7" s="69" t="s">
        <v>8</v>
      </c>
      <c r="U7" s="69" t="s">
        <v>4</v>
      </c>
      <c r="V7" s="69" t="s">
        <v>5</v>
      </c>
      <c r="W7" s="71" t="s">
        <v>6</v>
      </c>
      <c r="X7" s="69" t="s">
        <v>7</v>
      </c>
      <c r="Y7" s="68" t="s">
        <v>16</v>
      </c>
      <c r="Z7" s="69" t="s">
        <v>15</v>
      </c>
      <c r="AA7" s="68" t="s">
        <v>17</v>
      </c>
      <c r="AB7" s="69" t="s">
        <v>2</v>
      </c>
      <c r="AC7" s="68" t="s">
        <v>18</v>
      </c>
      <c r="AD7" s="69" t="s">
        <v>3</v>
      </c>
      <c r="AE7" s="68" t="s">
        <v>42</v>
      </c>
      <c r="AF7" s="69" t="s">
        <v>41</v>
      </c>
      <c r="AG7" s="68" t="s">
        <v>19</v>
      </c>
      <c r="AH7" s="69" t="s">
        <v>10</v>
      </c>
      <c r="AI7" s="68" t="s">
        <v>20</v>
      </c>
      <c r="AJ7" s="69" t="s">
        <v>9</v>
      </c>
      <c r="AK7" s="68" t="s">
        <v>21</v>
      </c>
      <c r="AL7" s="69" t="s">
        <v>11</v>
      </c>
      <c r="AM7" s="68" t="s">
        <v>22</v>
      </c>
      <c r="AN7" s="69" t="s">
        <v>0</v>
      </c>
      <c r="AO7" s="36" t="s">
        <v>37</v>
      </c>
      <c r="AP7" s="36" t="s">
        <v>38</v>
      </c>
      <c r="AQ7" s="68" t="s">
        <v>44</v>
      </c>
      <c r="AR7" s="36" t="s">
        <v>45</v>
      </c>
      <c r="AS7" s="68" t="s">
        <v>53</v>
      </c>
      <c r="AT7" s="68" t="s">
        <v>52</v>
      </c>
      <c r="AU7" s="72" t="s">
        <v>1</v>
      </c>
    </row>
    <row r="8" spans="1:47" ht="15.75" thickBot="1">
      <c r="A8" s="13" t="s">
        <v>62</v>
      </c>
      <c r="B8" s="34"/>
      <c r="C8" s="9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12"/>
      <c r="Y8" s="12"/>
      <c r="Z8" s="12"/>
      <c r="AA8" s="12"/>
      <c r="AB8" s="6"/>
      <c r="AC8" s="6"/>
      <c r="AD8" s="12"/>
      <c r="AE8" s="12"/>
      <c r="AF8" s="12"/>
      <c r="AG8" s="12"/>
      <c r="AH8" s="6"/>
      <c r="AI8" s="6"/>
      <c r="AJ8" s="6"/>
      <c r="AK8" s="6"/>
      <c r="AL8" s="6"/>
      <c r="AM8" s="6"/>
      <c r="AN8" s="12"/>
      <c r="AO8" s="12"/>
      <c r="AP8" s="12"/>
      <c r="AQ8" s="12"/>
      <c r="AR8" s="12"/>
      <c r="AS8" s="12"/>
      <c r="AT8" s="12"/>
      <c r="AU8" s="6"/>
    </row>
    <row r="9" spans="1:50" ht="15" thickBot="1">
      <c r="A9" s="7" t="s">
        <v>27</v>
      </c>
      <c r="B9" s="49"/>
      <c r="C9" s="25">
        <f>8136557.13+371091.93</f>
        <v>8507649.06</v>
      </c>
      <c r="D9" s="44">
        <v>1523752.98</v>
      </c>
      <c r="E9" s="37"/>
      <c r="F9" s="37">
        <v>716840.7</v>
      </c>
      <c r="G9" s="37"/>
      <c r="H9" s="37">
        <v>404982.69</v>
      </c>
      <c r="I9" s="50"/>
      <c r="J9" s="25">
        <v>296889.2</v>
      </c>
      <c r="K9" s="25"/>
      <c r="L9" s="25">
        <v>10418.42</v>
      </c>
      <c r="M9" s="25"/>
      <c r="N9" s="25">
        <v>13023.16</v>
      </c>
      <c r="O9" s="3"/>
      <c r="P9" s="28">
        <v>4034753.16</v>
      </c>
      <c r="Q9" s="28"/>
      <c r="R9" s="28">
        <v>1040701.11</v>
      </c>
      <c r="S9" s="3"/>
      <c r="T9" s="28">
        <f>1665563.9+766847.5+2557640.14</f>
        <v>4990051.54</v>
      </c>
      <c r="U9" s="3"/>
      <c r="V9" s="3"/>
      <c r="W9" s="3"/>
      <c r="X9" s="3"/>
      <c r="Y9" s="3"/>
      <c r="Z9" s="28">
        <f>19800+376140</f>
        <v>395940</v>
      </c>
      <c r="AA9" s="3"/>
      <c r="AB9" s="3"/>
      <c r="AC9" s="3"/>
      <c r="AD9" s="28">
        <v>29439.46</v>
      </c>
      <c r="AE9" s="28"/>
      <c r="AF9" s="28">
        <v>668.7</v>
      </c>
      <c r="AG9" s="3"/>
      <c r="AH9" s="28">
        <v>5814.69</v>
      </c>
      <c r="AI9" s="3"/>
      <c r="AJ9" s="3"/>
      <c r="AK9" s="3"/>
      <c r="AL9" s="3"/>
      <c r="AM9" s="3"/>
      <c r="AN9" s="28">
        <v>61410.81</v>
      </c>
      <c r="AO9" s="37"/>
      <c r="AP9" s="37">
        <v>0</v>
      </c>
      <c r="AQ9" s="37"/>
      <c r="AR9" s="37">
        <v>44867.52</v>
      </c>
      <c r="AS9" s="79"/>
      <c r="AT9" s="79">
        <v>74861</v>
      </c>
      <c r="AU9" s="25">
        <f>C9+D9+F9+H9+J9+L9+N9+P9+R9+T9+Z9+AD9+AF9+AH9+AN9+AP9+AR9+AT9</f>
        <v>22152064.2</v>
      </c>
      <c r="AX9" s="2"/>
    </row>
    <row r="10" spans="1:50" ht="15" thickBot="1">
      <c r="A10" s="15" t="s">
        <v>28</v>
      </c>
      <c r="B10" s="49">
        <v>11000000</v>
      </c>
      <c r="C10" s="25"/>
      <c r="D10" s="44"/>
      <c r="E10" s="37">
        <v>1300000</v>
      </c>
      <c r="F10" s="26"/>
      <c r="G10" s="26">
        <v>360000</v>
      </c>
      <c r="H10" s="26"/>
      <c r="I10" s="50">
        <v>350000</v>
      </c>
      <c r="J10" s="25"/>
      <c r="K10" s="25">
        <v>10000</v>
      </c>
      <c r="L10" s="25"/>
      <c r="M10" s="25">
        <v>13000</v>
      </c>
      <c r="N10" s="25"/>
      <c r="O10" s="3">
        <v>4000000</v>
      </c>
      <c r="P10" s="28"/>
      <c r="Q10" s="28">
        <v>1154000</v>
      </c>
      <c r="R10" s="28"/>
      <c r="S10" s="28">
        <v>4347000</v>
      </c>
      <c r="T10" s="28"/>
      <c r="U10" s="3"/>
      <c r="V10" s="3"/>
      <c r="W10" s="3"/>
      <c r="X10" s="3"/>
      <c r="Y10" s="3">
        <f>348000+19000</f>
        <v>367000</v>
      </c>
      <c r="Z10" s="28"/>
      <c r="AA10" s="3"/>
      <c r="AB10" s="3"/>
      <c r="AC10" s="3">
        <v>33000</v>
      </c>
      <c r="AD10" s="28"/>
      <c r="AE10" s="28">
        <v>3000</v>
      </c>
      <c r="AF10" s="28"/>
      <c r="AG10" s="3">
        <v>5000</v>
      </c>
      <c r="AH10" s="28"/>
      <c r="AI10" s="3"/>
      <c r="AJ10" s="3"/>
      <c r="AK10" s="3"/>
      <c r="AL10" s="3"/>
      <c r="AM10" s="3">
        <v>79000</v>
      </c>
      <c r="AN10" s="28"/>
      <c r="AO10" s="26">
        <v>0</v>
      </c>
      <c r="AP10" s="26"/>
      <c r="AQ10" s="26">
        <v>68000</v>
      </c>
      <c r="AR10" s="26"/>
      <c r="AS10" s="37">
        <v>88000</v>
      </c>
      <c r="AT10" s="37"/>
      <c r="AU10" s="25">
        <f aca="true" t="shared" si="0" ref="AU10:AU20">C10+D10+F10+H10+J10+P10+T10+X10+Z10+AB10+AD10+AH10+AJ10+AN10+R10+AP10+AR10+AT10</f>
        <v>0</v>
      </c>
      <c r="AX10" s="2"/>
    </row>
    <row r="11" spans="1:47" ht="15" thickBot="1">
      <c r="A11" s="7" t="s">
        <v>29</v>
      </c>
      <c r="B11" s="49"/>
      <c r="C11" s="26"/>
      <c r="D11" s="26"/>
      <c r="E11" s="37"/>
      <c r="F11" s="37"/>
      <c r="G11" s="37"/>
      <c r="H11" s="37"/>
      <c r="I11" s="50"/>
      <c r="J11" s="26"/>
      <c r="K11" s="26"/>
      <c r="L11" s="26"/>
      <c r="M11" s="26"/>
      <c r="N11" s="26"/>
      <c r="O11" s="16"/>
      <c r="P11" s="26"/>
      <c r="Q11" s="26"/>
      <c r="R11" s="26"/>
      <c r="S11" s="16"/>
      <c r="T11" s="26"/>
      <c r="U11" s="16"/>
      <c r="V11" s="16"/>
      <c r="W11" s="16"/>
      <c r="X11" s="16"/>
      <c r="Y11" s="16"/>
      <c r="Z11" s="26"/>
      <c r="AA11" s="16"/>
      <c r="AB11" s="16"/>
      <c r="AC11" s="16"/>
      <c r="AD11" s="26"/>
      <c r="AE11" s="26"/>
      <c r="AF11" s="26"/>
      <c r="AG11" s="16"/>
      <c r="AH11" s="26"/>
      <c r="AI11" s="16"/>
      <c r="AJ11" s="16"/>
      <c r="AK11" s="16"/>
      <c r="AL11" s="16"/>
      <c r="AM11" s="16"/>
      <c r="AN11" s="26"/>
      <c r="AO11" s="26"/>
      <c r="AP11" s="26"/>
      <c r="AQ11" s="26"/>
      <c r="AR11" s="26"/>
      <c r="AS11" s="37"/>
      <c r="AT11" s="37"/>
      <c r="AU11" s="25">
        <f t="shared" si="0"/>
        <v>0</v>
      </c>
    </row>
    <row r="12" spans="1:47" ht="15.75" thickBot="1">
      <c r="A12" s="15" t="s">
        <v>30</v>
      </c>
      <c r="B12" s="49"/>
      <c r="C12" s="26"/>
      <c r="D12" s="26"/>
      <c r="E12" s="37"/>
      <c r="F12" s="37"/>
      <c r="G12" s="37"/>
      <c r="H12" s="37"/>
      <c r="I12" s="50"/>
      <c r="J12" s="26"/>
      <c r="K12" s="26"/>
      <c r="L12" s="26"/>
      <c r="M12" s="26"/>
      <c r="N12" s="26"/>
      <c r="O12" s="16"/>
      <c r="P12" s="26"/>
      <c r="Q12" s="26"/>
      <c r="R12" s="26"/>
      <c r="S12" s="16"/>
      <c r="T12" s="26"/>
      <c r="U12" s="16"/>
      <c r="V12" s="16"/>
      <c r="W12" s="16"/>
      <c r="X12" s="16"/>
      <c r="Y12" s="16"/>
      <c r="Z12" s="26"/>
      <c r="AA12" s="16"/>
      <c r="AB12" s="16"/>
      <c r="AC12" s="16"/>
      <c r="AD12" s="26"/>
      <c r="AE12" s="26"/>
      <c r="AF12" s="26"/>
      <c r="AG12" s="16"/>
      <c r="AH12" s="26"/>
      <c r="AI12" s="16"/>
      <c r="AJ12" s="16"/>
      <c r="AK12" s="20"/>
      <c r="AL12" s="16"/>
      <c r="AM12" s="16"/>
      <c r="AN12" s="26"/>
      <c r="AO12" s="26"/>
      <c r="AP12" s="26"/>
      <c r="AQ12" s="26"/>
      <c r="AR12" s="26"/>
      <c r="AS12" s="37"/>
      <c r="AT12" s="37"/>
      <c r="AU12" s="25">
        <f t="shared" si="0"/>
        <v>0</v>
      </c>
    </row>
    <row r="13" spans="1:51" ht="15.75" thickBot="1">
      <c r="A13" s="15" t="s">
        <v>31</v>
      </c>
      <c r="B13" s="73"/>
      <c r="C13" s="24"/>
      <c r="D13" s="24"/>
      <c r="E13" s="37"/>
      <c r="F13" s="42"/>
      <c r="G13" s="42"/>
      <c r="H13" s="42"/>
      <c r="I13" s="50"/>
      <c r="J13" s="24"/>
      <c r="K13" s="24"/>
      <c r="L13" s="24"/>
      <c r="M13" s="24"/>
      <c r="N13" s="24"/>
      <c r="O13" s="35"/>
      <c r="P13" s="24"/>
      <c r="Q13" s="24"/>
      <c r="R13" s="24"/>
      <c r="S13" s="16"/>
      <c r="T13" s="35"/>
      <c r="U13" s="22"/>
      <c r="V13" s="22"/>
      <c r="W13" s="22"/>
      <c r="X13" s="22"/>
      <c r="Y13" s="16"/>
      <c r="Z13" s="35"/>
      <c r="AA13" s="22"/>
      <c r="AB13" s="22"/>
      <c r="AC13" s="16"/>
      <c r="AD13" s="24"/>
      <c r="AE13" s="26"/>
      <c r="AF13" s="48"/>
      <c r="AG13" s="16"/>
      <c r="AH13" s="24"/>
      <c r="AI13" s="22"/>
      <c r="AJ13" s="22"/>
      <c r="AK13" s="20"/>
      <c r="AL13" s="22"/>
      <c r="AM13" s="16"/>
      <c r="AN13" s="24"/>
      <c r="AO13" s="27"/>
      <c r="AP13" s="26"/>
      <c r="AQ13" s="26"/>
      <c r="AR13" s="26"/>
      <c r="AS13" s="37"/>
      <c r="AT13" s="37"/>
      <c r="AU13" s="25">
        <f t="shared" si="0"/>
        <v>0</v>
      </c>
      <c r="AY13" s="2"/>
    </row>
    <row r="14" spans="1:50" ht="15.75" thickBot="1">
      <c r="A14" s="15" t="s">
        <v>32</v>
      </c>
      <c r="B14" s="73"/>
      <c r="C14" s="24"/>
      <c r="D14" s="24"/>
      <c r="E14" s="37"/>
      <c r="F14" s="42"/>
      <c r="G14" s="42"/>
      <c r="H14" s="42"/>
      <c r="I14" s="50"/>
      <c r="J14" s="24"/>
      <c r="K14" s="24"/>
      <c r="L14" s="24"/>
      <c r="M14" s="24"/>
      <c r="N14" s="24"/>
      <c r="O14" s="24"/>
      <c r="P14" s="24"/>
      <c r="Q14" s="24"/>
      <c r="R14" s="24"/>
      <c r="S14" s="16"/>
      <c r="T14" s="35"/>
      <c r="U14" s="22"/>
      <c r="V14" s="22"/>
      <c r="W14" s="22"/>
      <c r="X14" s="22"/>
      <c r="Y14" s="16"/>
      <c r="Z14" s="35"/>
      <c r="AA14" s="22"/>
      <c r="AB14" s="22"/>
      <c r="AC14" s="16"/>
      <c r="AD14" s="24"/>
      <c r="AE14" s="26"/>
      <c r="AF14" s="48"/>
      <c r="AG14" s="16"/>
      <c r="AH14" s="24"/>
      <c r="AI14" s="22"/>
      <c r="AJ14" s="22"/>
      <c r="AK14" s="20"/>
      <c r="AL14" s="22"/>
      <c r="AM14" s="16"/>
      <c r="AN14" s="24"/>
      <c r="AO14" s="27"/>
      <c r="AP14" s="26"/>
      <c r="AQ14" s="26"/>
      <c r="AR14" s="26"/>
      <c r="AS14" s="37"/>
      <c r="AT14" s="37"/>
      <c r="AU14" s="25">
        <f t="shared" si="0"/>
        <v>0</v>
      </c>
      <c r="AX14" s="2"/>
    </row>
    <row r="15" spans="1:50" ht="15.75" thickBot="1">
      <c r="A15" s="15" t="s">
        <v>24</v>
      </c>
      <c r="B15" s="74"/>
      <c r="C15" s="26"/>
      <c r="D15" s="27"/>
      <c r="E15" s="37"/>
      <c r="F15" s="43"/>
      <c r="G15" s="43"/>
      <c r="H15" s="43"/>
      <c r="I15" s="50"/>
      <c r="J15" s="27"/>
      <c r="K15" s="27"/>
      <c r="L15" s="27"/>
      <c r="M15" s="27"/>
      <c r="N15" s="27"/>
      <c r="O15" s="27"/>
      <c r="P15" s="26"/>
      <c r="Q15" s="26"/>
      <c r="R15" s="26"/>
      <c r="S15" s="75"/>
      <c r="T15" s="26"/>
      <c r="U15" s="16"/>
      <c r="V15" s="16"/>
      <c r="W15" s="16"/>
      <c r="X15" s="16"/>
      <c r="Y15" s="16"/>
      <c r="Z15" s="26"/>
      <c r="AA15" s="20"/>
      <c r="AB15" s="16"/>
      <c r="AC15" s="16"/>
      <c r="AD15" s="26"/>
      <c r="AE15" s="26"/>
      <c r="AF15" s="26"/>
      <c r="AG15" s="16"/>
      <c r="AH15" s="26"/>
      <c r="AI15" s="20"/>
      <c r="AJ15" s="16"/>
      <c r="AK15" s="20"/>
      <c r="AL15" s="16"/>
      <c r="AM15" s="16"/>
      <c r="AN15" s="26"/>
      <c r="AO15" s="26"/>
      <c r="AP15" s="26"/>
      <c r="AQ15" s="26"/>
      <c r="AR15" s="26"/>
      <c r="AS15" s="37"/>
      <c r="AT15" s="37"/>
      <c r="AU15" s="25">
        <f t="shared" si="0"/>
        <v>0</v>
      </c>
      <c r="AX15" s="2"/>
    </row>
    <row r="16" spans="1:47" ht="15.75" thickBot="1">
      <c r="A16" s="15" t="s">
        <v>33</v>
      </c>
      <c r="B16" s="74"/>
      <c r="C16" s="26"/>
      <c r="D16" s="27"/>
      <c r="E16" s="37"/>
      <c r="F16" s="43"/>
      <c r="G16" s="43"/>
      <c r="H16" s="43"/>
      <c r="I16" s="50"/>
      <c r="J16" s="27"/>
      <c r="K16" s="27"/>
      <c r="L16" s="27"/>
      <c r="M16" s="27"/>
      <c r="N16" s="27"/>
      <c r="O16" s="27"/>
      <c r="P16" s="26"/>
      <c r="Q16" s="26"/>
      <c r="R16" s="26"/>
      <c r="S16" s="75"/>
      <c r="T16" s="26"/>
      <c r="U16" s="16"/>
      <c r="V16" s="16"/>
      <c r="W16" s="16"/>
      <c r="X16" s="16"/>
      <c r="Y16" s="16"/>
      <c r="Z16" s="26"/>
      <c r="AA16" s="20"/>
      <c r="AB16" s="16"/>
      <c r="AC16" s="16"/>
      <c r="AD16" s="26"/>
      <c r="AE16" s="26"/>
      <c r="AF16" s="26"/>
      <c r="AG16" s="16"/>
      <c r="AH16" s="26"/>
      <c r="AI16" s="20"/>
      <c r="AJ16" s="16"/>
      <c r="AK16" s="20"/>
      <c r="AL16" s="16"/>
      <c r="AM16" s="16"/>
      <c r="AN16" s="26"/>
      <c r="AO16" s="26"/>
      <c r="AP16" s="26"/>
      <c r="AQ16" s="26"/>
      <c r="AR16" s="26"/>
      <c r="AS16" s="37"/>
      <c r="AT16" s="37"/>
      <c r="AU16" s="25">
        <f t="shared" si="0"/>
        <v>0</v>
      </c>
    </row>
    <row r="17" spans="1:47" ht="15.75" thickBot="1">
      <c r="A17" s="33" t="s">
        <v>34</v>
      </c>
      <c r="B17" s="74"/>
      <c r="C17" s="26"/>
      <c r="D17" s="27"/>
      <c r="E17" s="37"/>
      <c r="F17" s="43"/>
      <c r="G17" s="43"/>
      <c r="H17" s="43"/>
      <c r="I17" s="50"/>
      <c r="J17" s="27"/>
      <c r="K17" s="27"/>
      <c r="L17" s="27"/>
      <c r="M17" s="27"/>
      <c r="N17" s="27"/>
      <c r="O17" s="27"/>
      <c r="P17" s="26"/>
      <c r="Q17" s="26"/>
      <c r="R17" s="26"/>
      <c r="S17" s="75"/>
      <c r="T17" s="26"/>
      <c r="U17" s="16"/>
      <c r="V17" s="16"/>
      <c r="W17" s="16"/>
      <c r="X17" s="16"/>
      <c r="Y17" s="16"/>
      <c r="Z17" s="26"/>
      <c r="AA17" s="20"/>
      <c r="AB17" s="16"/>
      <c r="AC17" s="16"/>
      <c r="AD17" s="26"/>
      <c r="AE17" s="26"/>
      <c r="AF17" s="26"/>
      <c r="AG17" s="16"/>
      <c r="AH17" s="26"/>
      <c r="AI17" s="20"/>
      <c r="AJ17" s="16"/>
      <c r="AK17" s="20"/>
      <c r="AL17" s="16"/>
      <c r="AM17" s="16"/>
      <c r="AN17" s="26"/>
      <c r="AO17" s="26"/>
      <c r="AP17" s="26"/>
      <c r="AQ17" s="26"/>
      <c r="AR17" s="26"/>
      <c r="AS17" s="37"/>
      <c r="AT17" s="37"/>
      <c r="AU17" s="25">
        <f t="shared" si="0"/>
        <v>0</v>
      </c>
    </row>
    <row r="18" spans="1:47" ht="15.75" thickBot="1">
      <c r="A18" s="52" t="s">
        <v>36</v>
      </c>
      <c r="B18" s="78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16"/>
      <c r="T18" s="26"/>
      <c r="U18" s="16"/>
      <c r="V18" s="16"/>
      <c r="W18" s="16"/>
      <c r="X18" s="16"/>
      <c r="Y18" s="20"/>
      <c r="Z18" s="26"/>
      <c r="AA18" s="20"/>
      <c r="AB18" s="16"/>
      <c r="AC18" s="20"/>
      <c r="AD18" s="26"/>
      <c r="AE18" s="26"/>
      <c r="AF18" s="26"/>
      <c r="AG18" s="16"/>
      <c r="AH18" s="26"/>
      <c r="AI18" s="16"/>
      <c r="AJ18" s="16"/>
      <c r="AK18" s="20"/>
      <c r="AL18" s="16"/>
      <c r="AM18" s="16"/>
      <c r="AN18" s="26"/>
      <c r="AO18" s="26"/>
      <c r="AP18" s="26"/>
      <c r="AQ18" s="26"/>
      <c r="AR18" s="26"/>
      <c r="AS18" s="37"/>
      <c r="AT18" s="37"/>
      <c r="AU18" s="25">
        <f t="shared" si="0"/>
        <v>0</v>
      </c>
    </row>
    <row r="19" spans="1:47" ht="15.75" thickBot="1">
      <c r="A19" s="18" t="s">
        <v>25</v>
      </c>
      <c r="B19" s="21"/>
      <c r="C19" s="37"/>
      <c r="D19" s="37"/>
      <c r="E19" s="63"/>
      <c r="F19" s="37"/>
      <c r="G19" s="66"/>
      <c r="H19" s="37"/>
      <c r="I19" s="64"/>
      <c r="J19" s="37"/>
      <c r="K19" s="37"/>
      <c r="L19" s="37"/>
      <c r="M19" s="37"/>
      <c r="N19" s="37"/>
      <c r="O19" s="65"/>
      <c r="P19" s="37"/>
      <c r="Q19" s="66"/>
      <c r="R19" s="37"/>
      <c r="S19" s="19"/>
      <c r="T19" s="37"/>
      <c r="U19" s="50"/>
      <c r="V19" s="50"/>
      <c r="W19" s="50"/>
      <c r="X19" s="50"/>
      <c r="Y19" s="19"/>
      <c r="Z19" s="37"/>
      <c r="AA19" s="50"/>
      <c r="AB19" s="50"/>
      <c r="AC19" s="19"/>
      <c r="AD19" s="37"/>
      <c r="AE19" s="37"/>
      <c r="AF19" s="50"/>
      <c r="AG19" s="19"/>
      <c r="AH19" s="37"/>
      <c r="AI19" s="50"/>
      <c r="AJ19" s="50"/>
      <c r="AK19" s="19"/>
      <c r="AL19" s="50"/>
      <c r="AM19" s="19"/>
      <c r="AN19" s="37"/>
      <c r="AO19" s="37"/>
      <c r="AP19" s="50"/>
      <c r="AQ19" s="46"/>
      <c r="AR19" s="26"/>
      <c r="AS19" s="66"/>
      <c r="AT19" s="37"/>
      <c r="AU19" s="25">
        <f t="shared" si="0"/>
        <v>0</v>
      </c>
    </row>
    <row r="20" spans="1:47" ht="15.75" thickBot="1">
      <c r="A20" s="52" t="s">
        <v>26</v>
      </c>
      <c r="B20" s="53"/>
      <c r="C20" s="54"/>
      <c r="D20" s="54"/>
      <c r="E20" s="55"/>
      <c r="F20" s="54"/>
      <c r="G20" s="55"/>
      <c r="H20" s="54"/>
      <c r="I20" s="56"/>
      <c r="J20" s="54"/>
      <c r="K20" s="54"/>
      <c r="L20" s="54"/>
      <c r="M20" s="54"/>
      <c r="N20" s="54"/>
      <c r="O20" s="56"/>
      <c r="P20" s="54"/>
      <c r="Q20" s="58"/>
      <c r="R20" s="54"/>
      <c r="S20" s="57"/>
      <c r="T20" s="54"/>
      <c r="U20" s="54"/>
      <c r="V20" s="54"/>
      <c r="W20" s="54"/>
      <c r="X20" s="54"/>
      <c r="Y20" s="57"/>
      <c r="Z20" s="54"/>
      <c r="AA20" s="57"/>
      <c r="AB20" s="54"/>
      <c r="AC20" s="57"/>
      <c r="AD20" s="54"/>
      <c r="AE20" s="77"/>
      <c r="AF20" s="54"/>
      <c r="AG20" s="57"/>
      <c r="AH20" s="54"/>
      <c r="AI20" s="54"/>
      <c r="AJ20" s="54"/>
      <c r="AK20" s="57"/>
      <c r="AL20" s="54"/>
      <c r="AM20" s="57"/>
      <c r="AN20" s="54"/>
      <c r="AO20" s="77"/>
      <c r="AP20" s="54"/>
      <c r="AQ20" s="58"/>
      <c r="AR20" s="54"/>
      <c r="AS20" s="81"/>
      <c r="AT20" s="80"/>
      <c r="AU20" s="25">
        <f t="shared" si="0"/>
        <v>0</v>
      </c>
    </row>
    <row r="21" spans="1:47" ht="15" customHeight="1" thickBot="1">
      <c r="A21" s="14" t="s">
        <v>47</v>
      </c>
      <c r="B21" s="59"/>
      <c r="C21" s="60">
        <f>C9+D9+C10+D10+C11+D11+C12+D12+C13+D13+C14+D14+C15+D15+C16+D16+C17+D17+C18+D18+C19+D19+C20+D20</f>
        <v>10031402.040000001</v>
      </c>
      <c r="D21" s="61"/>
      <c r="E21" s="61"/>
      <c r="F21" s="61">
        <f>SUM(F9:F20)</f>
        <v>716840.7</v>
      </c>
      <c r="G21" s="61"/>
      <c r="H21" s="61">
        <f>SUM(H9:H20)</f>
        <v>404982.69</v>
      </c>
      <c r="I21" s="61"/>
      <c r="J21" s="61">
        <f>SUM(J9:J20)</f>
        <v>296889.2</v>
      </c>
      <c r="K21" s="61"/>
      <c r="L21" s="61">
        <f>SUM(L9:L20)</f>
        <v>10418.42</v>
      </c>
      <c r="M21" s="61"/>
      <c r="N21" s="61">
        <f>SUM(N9:N20)</f>
        <v>13023.16</v>
      </c>
      <c r="O21" s="61"/>
      <c r="P21" s="62">
        <f>SUM(P9:P20)</f>
        <v>4034753.16</v>
      </c>
      <c r="Q21" s="62"/>
      <c r="R21" s="62">
        <f>SUM(R9:R20)</f>
        <v>1040701.11</v>
      </c>
      <c r="S21" s="62"/>
      <c r="T21" s="61">
        <f>SUM(T9:T20)</f>
        <v>4990051.54</v>
      </c>
      <c r="U21" s="61"/>
      <c r="V21" s="61"/>
      <c r="W21" s="61"/>
      <c r="X21" s="61"/>
      <c r="Y21" s="61"/>
      <c r="Z21" s="61">
        <f>SUM(Z9:Z20)</f>
        <v>395940</v>
      </c>
      <c r="AA21" s="61"/>
      <c r="AB21" s="61"/>
      <c r="AC21" s="61"/>
      <c r="AD21" s="61">
        <f>SUM(AD9:AD20)</f>
        <v>29439.46</v>
      </c>
      <c r="AE21" s="61"/>
      <c r="AF21" s="61">
        <f>SUM(AF9:AF20)</f>
        <v>668.7</v>
      </c>
      <c r="AG21" s="61"/>
      <c r="AH21" s="61">
        <f>SUM(AH9:AH20)</f>
        <v>5814.69</v>
      </c>
      <c r="AI21" s="61"/>
      <c r="AJ21" s="61"/>
      <c r="AK21" s="61"/>
      <c r="AL21" s="61"/>
      <c r="AM21" s="61"/>
      <c r="AN21" s="61">
        <f>SUM(AN9:AN20)</f>
        <v>61410.81</v>
      </c>
      <c r="AO21" s="61"/>
      <c r="AP21" s="61">
        <f>SUM(AP9:AP20)</f>
        <v>0</v>
      </c>
      <c r="AQ21" s="61"/>
      <c r="AR21" s="61">
        <f>SUM(AR9:AR20)</f>
        <v>44867.52</v>
      </c>
      <c r="AS21" s="61"/>
      <c r="AT21" s="61">
        <f>SUM(AT9:AT20)</f>
        <v>74861</v>
      </c>
      <c r="AU21" s="61"/>
    </row>
    <row r="22" spans="1:47" s="31" customFormat="1" ht="15.75" hidden="1" thickBot="1">
      <c r="A22" s="29" t="s">
        <v>12</v>
      </c>
      <c r="B22" s="51"/>
      <c r="C22" s="30">
        <f>B12</f>
        <v>0</v>
      </c>
      <c r="D22" s="30"/>
      <c r="E22" s="30"/>
      <c r="F22" s="30">
        <f>E12</f>
        <v>0</v>
      </c>
      <c r="G22" s="30"/>
      <c r="H22" s="30">
        <f>G12</f>
        <v>0</v>
      </c>
      <c r="I22" s="30"/>
      <c r="J22" s="30">
        <f>I12</f>
        <v>0</v>
      </c>
      <c r="K22" s="30"/>
      <c r="L22" s="30"/>
      <c r="M22" s="30"/>
      <c r="N22" s="30"/>
      <c r="O22" s="30"/>
      <c r="P22" s="30">
        <f>O12</f>
        <v>0</v>
      </c>
      <c r="Q22" s="30"/>
      <c r="R22" s="30">
        <f>Q12</f>
        <v>0</v>
      </c>
      <c r="S22" s="30"/>
      <c r="T22" s="30">
        <f>S12</f>
        <v>0</v>
      </c>
      <c r="U22" s="30">
        <f>U8-U21-V21</f>
        <v>0</v>
      </c>
      <c r="V22" s="30">
        <f>V8-V21-W21</f>
        <v>0</v>
      </c>
      <c r="W22" s="30">
        <f>W8-W21-X21</f>
        <v>0</v>
      </c>
      <c r="X22" s="30">
        <f>X8-X21-Z21</f>
        <v>-395940</v>
      </c>
      <c r="Y22" s="30"/>
      <c r="Z22" s="30">
        <f>Y12</f>
        <v>0</v>
      </c>
      <c r="AA22" s="30"/>
      <c r="AB22" s="30">
        <f>AA15-AB15</f>
        <v>0</v>
      </c>
      <c r="AC22" s="30"/>
      <c r="AD22" s="30">
        <f>AC12</f>
        <v>0</v>
      </c>
      <c r="AE22" s="30"/>
      <c r="AF22" s="30">
        <f>AE8-AF14-AE14-AF15</f>
        <v>0</v>
      </c>
      <c r="AG22" s="30"/>
      <c r="AH22" s="30">
        <f>AG12</f>
        <v>0</v>
      </c>
      <c r="AI22" s="30"/>
      <c r="AJ22" s="30">
        <f>AI18-AJ18</f>
        <v>0</v>
      </c>
      <c r="AK22" s="30"/>
      <c r="AL22" s="30">
        <f>AK13-AL13</f>
        <v>0</v>
      </c>
      <c r="AM22" s="30"/>
      <c r="AN22" s="30">
        <f>AM12</f>
        <v>0</v>
      </c>
      <c r="AO22" s="30"/>
      <c r="AP22" s="45">
        <f>AO8</f>
        <v>0</v>
      </c>
      <c r="AQ22" s="45"/>
      <c r="AR22" s="45">
        <f>AQ12</f>
        <v>0</v>
      </c>
      <c r="AS22" s="45"/>
      <c r="AT22" s="45">
        <f>AS12</f>
        <v>0</v>
      </c>
      <c r="AU22" s="30"/>
    </row>
    <row r="23" spans="3:46" ht="14.25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AD23" s="2"/>
      <c r="AE23" s="2"/>
      <c r="AF23" s="2"/>
      <c r="AH23" s="17"/>
      <c r="AI23" s="8"/>
      <c r="AN23" s="2"/>
      <c r="AO23" s="2"/>
      <c r="AP23" s="2"/>
      <c r="AQ23" s="2"/>
      <c r="AR23" s="2"/>
      <c r="AS23" s="2"/>
      <c r="AT23" s="2"/>
    </row>
    <row r="24" spans="1:47" ht="14.25">
      <c r="A24" s="1" t="s">
        <v>63</v>
      </c>
      <c r="C24" s="38"/>
      <c r="D24" s="2"/>
      <c r="E24" s="2"/>
      <c r="F24" s="2"/>
      <c r="G24" s="2"/>
      <c r="H24" s="2"/>
      <c r="I24" s="2"/>
      <c r="J24" s="38"/>
      <c r="K24" s="38"/>
      <c r="L24" s="38"/>
      <c r="M24" s="38"/>
      <c r="N24" s="38"/>
      <c r="O24" s="2"/>
      <c r="P24" s="38"/>
      <c r="Q24" s="38"/>
      <c r="R24" s="38"/>
      <c r="S24" s="38"/>
      <c r="T24" s="38"/>
      <c r="U24" s="39"/>
      <c r="V24" s="39"/>
      <c r="W24" s="39"/>
      <c r="X24" s="39"/>
      <c r="Y24" s="39"/>
      <c r="Z24" s="38"/>
      <c r="AA24" s="39"/>
      <c r="AB24" s="39"/>
      <c r="AC24" s="39"/>
      <c r="AD24" s="38"/>
      <c r="AE24" s="38"/>
      <c r="AF24" s="38"/>
      <c r="AG24" s="38"/>
      <c r="AH24" s="38"/>
      <c r="AI24" s="39"/>
      <c r="AJ24" s="39"/>
      <c r="AK24" s="39"/>
      <c r="AL24" s="39"/>
      <c r="AM24" s="39"/>
      <c r="AN24" s="40"/>
      <c r="AO24" s="23"/>
      <c r="AP24" s="23"/>
      <c r="AQ24" s="23"/>
      <c r="AR24" s="23"/>
      <c r="AS24" s="23"/>
      <c r="AT24" s="23"/>
      <c r="AU24" s="2"/>
    </row>
    <row r="25" spans="1:47" ht="14.25">
      <c r="A25" s="1" t="s">
        <v>54</v>
      </c>
      <c r="B25" s="2"/>
      <c r="C25" s="38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1"/>
      <c r="U25" s="2"/>
      <c r="V25" s="2"/>
      <c r="X25" s="2"/>
      <c r="Y25" s="2"/>
      <c r="Z25" s="2"/>
      <c r="AD25" s="23"/>
      <c r="AE25" s="23"/>
      <c r="AF25" s="23"/>
      <c r="AH25" s="23"/>
      <c r="AJ25" s="8"/>
      <c r="AK25" s="8"/>
      <c r="AL25" s="8"/>
      <c r="AM25" s="8"/>
      <c r="AU25" s="2">
        <f>23109965.26-AU9</f>
        <v>957901.0600000024</v>
      </c>
    </row>
    <row r="26" spans="3:40" ht="14.25">
      <c r="C26" s="38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X26" s="2"/>
      <c r="Y26" s="2"/>
      <c r="Z26" s="2"/>
      <c r="AD26" s="2"/>
      <c r="AE26" s="2"/>
      <c r="AF26" s="2"/>
      <c r="AH26" s="2"/>
      <c r="AN26" s="2"/>
    </row>
    <row r="27" spans="2:40" ht="14.25">
      <c r="B27" s="2"/>
      <c r="C27" s="38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10"/>
      <c r="Q27" s="10"/>
      <c r="R27" s="10"/>
      <c r="S27" s="10"/>
      <c r="T27" s="2"/>
      <c r="U27" s="2"/>
      <c r="X27" s="2"/>
      <c r="Y27" s="2"/>
      <c r="Z27" s="2"/>
      <c r="AD27" s="2"/>
      <c r="AE27" s="2"/>
      <c r="AF27" s="2"/>
      <c r="AH27" s="2"/>
      <c r="AN27" s="2"/>
    </row>
    <row r="28" spans="2:40" ht="14.25">
      <c r="B28" s="2"/>
      <c r="C28" s="2"/>
      <c r="D28" s="32"/>
      <c r="E28" s="32"/>
      <c r="F28" s="32"/>
      <c r="G28" s="32"/>
      <c r="H28" s="3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Z28" s="2"/>
      <c r="AD28" s="2"/>
      <c r="AE28" s="2"/>
      <c r="AF28" s="2"/>
      <c r="AH28" s="2"/>
      <c r="AN28" s="2"/>
    </row>
    <row r="29" spans="3:40" ht="14.25">
      <c r="C29" s="2"/>
      <c r="D29" s="2"/>
      <c r="E29" s="2"/>
      <c r="F29" s="2"/>
      <c r="G29" s="2"/>
      <c r="H29" s="2"/>
      <c r="I29" s="2"/>
      <c r="J29" s="32"/>
      <c r="K29" s="32"/>
      <c r="L29" s="32"/>
      <c r="M29" s="32"/>
      <c r="N29" s="32"/>
      <c r="O29" s="2"/>
      <c r="T29" s="2"/>
      <c r="Z29" s="2"/>
      <c r="AD29" s="2"/>
      <c r="AE29" s="2"/>
      <c r="AF29" s="2"/>
      <c r="AH29" s="2"/>
      <c r="AN29" s="2"/>
    </row>
    <row r="30" spans="3:34" ht="14.25">
      <c r="C30" s="2"/>
      <c r="D30" s="2"/>
      <c r="E30" s="2"/>
      <c r="F30" s="2"/>
      <c r="G30" s="2"/>
      <c r="H30" s="2"/>
      <c r="I30" s="2"/>
      <c r="T30" s="2"/>
      <c r="Z30" s="41"/>
      <c r="AD30" s="2"/>
      <c r="AE30" s="2"/>
      <c r="AF30" s="2"/>
      <c r="AH30" s="2"/>
    </row>
    <row r="31" spans="3:20" ht="14.25">
      <c r="C31" s="2"/>
      <c r="D31" s="2"/>
      <c r="E31" s="2"/>
      <c r="F31" s="2"/>
      <c r="G31" s="2"/>
      <c r="H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3:20" ht="14.25">
      <c r="C32" s="2"/>
      <c r="T32" s="2"/>
    </row>
    <row r="33" spans="3:20" ht="14.25">
      <c r="C33" s="2"/>
      <c r="T33" s="2"/>
    </row>
    <row r="34" spans="3:20" ht="14.25">
      <c r="C34" s="2"/>
      <c r="T34" s="2"/>
    </row>
    <row r="35" ht="14.25">
      <c r="C35" s="2"/>
    </row>
    <row r="36" ht="14.25">
      <c r="C36" s="2"/>
    </row>
    <row r="37" ht="14.25">
      <c r="C37" s="2"/>
    </row>
    <row r="38" ht="14.25">
      <c r="C38" s="2"/>
    </row>
    <row r="39" ht="14.25">
      <c r="C39" s="2"/>
    </row>
  </sheetData>
  <sheetProtection/>
  <printOptions/>
  <pageMargins left="0.17" right="0.19" top="1" bottom="1" header="0.5" footer="0.5"/>
  <pageSetup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AY3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2.57421875" style="1" customWidth="1"/>
    <col min="2" max="2" width="17.421875" style="1" customWidth="1"/>
    <col min="3" max="3" width="18.28125" style="1" customWidth="1"/>
    <col min="4" max="8" width="17.00390625" style="1" customWidth="1"/>
    <col min="9" max="9" width="15.57421875" style="1" customWidth="1"/>
    <col min="10" max="14" width="15.140625" style="1" customWidth="1"/>
    <col min="15" max="15" width="17.28125" style="1" customWidth="1"/>
    <col min="16" max="18" width="17.140625" style="1" customWidth="1"/>
    <col min="19" max="19" width="15.28125" style="1" customWidth="1"/>
    <col min="20" max="20" width="16.7109375" style="1" customWidth="1"/>
    <col min="21" max="21" width="17.28125" style="1" hidden="1" customWidth="1"/>
    <col min="22" max="22" width="15.421875" style="1" hidden="1" customWidth="1"/>
    <col min="23" max="23" width="14.8515625" style="1" hidden="1" customWidth="1"/>
    <col min="24" max="24" width="15.140625" style="1" hidden="1" customWidth="1"/>
    <col min="25" max="25" width="14.8515625" style="1" customWidth="1"/>
    <col min="26" max="26" width="15.421875" style="1" customWidth="1"/>
    <col min="27" max="27" width="12.421875" style="1" hidden="1" customWidth="1"/>
    <col min="28" max="28" width="10.57421875" style="1" hidden="1" customWidth="1"/>
    <col min="29" max="29" width="11.8515625" style="1" customWidth="1"/>
    <col min="30" max="30" width="17.28125" style="1" customWidth="1"/>
    <col min="31" max="32" width="14.421875" style="1" customWidth="1"/>
    <col min="33" max="33" width="14.28125" style="1" customWidth="1"/>
    <col min="34" max="34" width="14.140625" style="1" customWidth="1"/>
    <col min="35" max="35" width="9.140625" style="1" hidden="1" customWidth="1"/>
    <col min="36" max="37" width="9.421875" style="1" hidden="1" customWidth="1"/>
    <col min="38" max="38" width="12.28125" style="1" hidden="1" customWidth="1"/>
    <col min="39" max="39" width="15.57421875" style="1" customWidth="1"/>
    <col min="40" max="40" width="16.8515625" style="1" customWidth="1"/>
    <col min="41" max="46" width="15.8515625" style="1" customWidth="1"/>
    <col min="47" max="47" width="16.7109375" style="1" customWidth="1"/>
    <col min="48" max="48" width="9.140625" style="1" customWidth="1"/>
    <col min="49" max="50" width="10.140625" style="1" bestFit="1" customWidth="1"/>
    <col min="51" max="51" width="11.28125" style="1" bestFit="1" customWidth="1"/>
    <col min="52" max="16384" width="9.140625" style="1" customWidth="1"/>
  </cols>
  <sheetData>
    <row r="4" ht="14.25">
      <c r="S4" s="47"/>
    </row>
    <row r="5" spans="1:15" ht="18">
      <c r="A5" s="4"/>
      <c r="B5" s="4"/>
      <c r="C5" s="5" t="s">
        <v>61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ht="15" thickBot="1"/>
    <row r="7" spans="1:47" ht="120.75" thickBot="1">
      <c r="A7" s="67"/>
      <c r="B7" s="68" t="s">
        <v>23</v>
      </c>
      <c r="C7" s="68" t="s">
        <v>35</v>
      </c>
      <c r="D7" s="69" t="s">
        <v>46</v>
      </c>
      <c r="E7" s="68" t="s">
        <v>40</v>
      </c>
      <c r="F7" s="68" t="s">
        <v>48</v>
      </c>
      <c r="G7" s="68" t="s">
        <v>43</v>
      </c>
      <c r="H7" s="68" t="s">
        <v>49</v>
      </c>
      <c r="I7" s="68" t="s">
        <v>55</v>
      </c>
      <c r="J7" s="68" t="s">
        <v>56</v>
      </c>
      <c r="K7" s="68" t="s">
        <v>59</v>
      </c>
      <c r="L7" s="68" t="s">
        <v>57</v>
      </c>
      <c r="M7" s="68" t="s">
        <v>60</v>
      </c>
      <c r="N7" s="68" t="s">
        <v>58</v>
      </c>
      <c r="O7" s="68" t="s">
        <v>13</v>
      </c>
      <c r="P7" s="70" t="s">
        <v>50</v>
      </c>
      <c r="Q7" s="68" t="s">
        <v>39</v>
      </c>
      <c r="R7" s="70" t="s">
        <v>51</v>
      </c>
      <c r="S7" s="68" t="s">
        <v>14</v>
      </c>
      <c r="T7" s="69" t="s">
        <v>8</v>
      </c>
      <c r="U7" s="69" t="s">
        <v>4</v>
      </c>
      <c r="V7" s="69" t="s">
        <v>5</v>
      </c>
      <c r="W7" s="71" t="s">
        <v>6</v>
      </c>
      <c r="X7" s="69" t="s">
        <v>7</v>
      </c>
      <c r="Y7" s="68" t="s">
        <v>16</v>
      </c>
      <c r="Z7" s="69" t="s">
        <v>15</v>
      </c>
      <c r="AA7" s="68" t="s">
        <v>17</v>
      </c>
      <c r="AB7" s="69" t="s">
        <v>2</v>
      </c>
      <c r="AC7" s="68" t="s">
        <v>18</v>
      </c>
      <c r="AD7" s="69" t="s">
        <v>3</v>
      </c>
      <c r="AE7" s="68" t="s">
        <v>42</v>
      </c>
      <c r="AF7" s="69" t="s">
        <v>41</v>
      </c>
      <c r="AG7" s="68" t="s">
        <v>19</v>
      </c>
      <c r="AH7" s="69" t="s">
        <v>10</v>
      </c>
      <c r="AI7" s="68" t="s">
        <v>20</v>
      </c>
      <c r="AJ7" s="69" t="s">
        <v>9</v>
      </c>
      <c r="AK7" s="68" t="s">
        <v>21</v>
      </c>
      <c r="AL7" s="69" t="s">
        <v>11</v>
      </c>
      <c r="AM7" s="68" t="s">
        <v>22</v>
      </c>
      <c r="AN7" s="69" t="s">
        <v>0</v>
      </c>
      <c r="AO7" s="36" t="s">
        <v>37</v>
      </c>
      <c r="AP7" s="36" t="s">
        <v>38</v>
      </c>
      <c r="AQ7" s="68" t="s">
        <v>44</v>
      </c>
      <c r="AR7" s="36" t="s">
        <v>45</v>
      </c>
      <c r="AS7" s="68" t="s">
        <v>53</v>
      </c>
      <c r="AT7" s="68" t="s">
        <v>52</v>
      </c>
      <c r="AU7" s="72" t="s">
        <v>1</v>
      </c>
    </row>
    <row r="8" spans="1:47" ht="15.75" thickBot="1">
      <c r="A8" s="13" t="s">
        <v>62</v>
      </c>
      <c r="B8" s="34"/>
      <c r="C8" s="9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12"/>
      <c r="Y8" s="12"/>
      <c r="Z8" s="12"/>
      <c r="AA8" s="12"/>
      <c r="AB8" s="6"/>
      <c r="AC8" s="6"/>
      <c r="AD8" s="12"/>
      <c r="AE8" s="12"/>
      <c r="AF8" s="12"/>
      <c r="AG8" s="12"/>
      <c r="AH8" s="6"/>
      <c r="AI8" s="6"/>
      <c r="AJ8" s="6"/>
      <c r="AK8" s="6"/>
      <c r="AL8" s="6"/>
      <c r="AM8" s="6"/>
      <c r="AN8" s="12"/>
      <c r="AO8" s="12"/>
      <c r="AP8" s="12"/>
      <c r="AQ8" s="12"/>
      <c r="AR8" s="12"/>
      <c r="AS8" s="12"/>
      <c r="AT8" s="12"/>
      <c r="AU8" s="6"/>
    </row>
    <row r="9" spans="1:50" ht="15" thickBot="1">
      <c r="A9" s="7" t="s">
        <v>27</v>
      </c>
      <c r="B9" s="49"/>
      <c r="C9" s="25">
        <f>8136557.13+371091.93</f>
        <v>8507649.06</v>
      </c>
      <c r="D9" s="44">
        <v>1523752.98</v>
      </c>
      <c r="E9" s="37"/>
      <c r="F9" s="37">
        <v>716840.7</v>
      </c>
      <c r="G9" s="37"/>
      <c r="H9" s="37">
        <v>404982.69</v>
      </c>
      <c r="I9" s="50"/>
      <c r="J9" s="25">
        <v>296889.2</v>
      </c>
      <c r="K9" s="25"/>
      <c r="L9" s="25">
        <v>10418.42</v>
      </c>
      <c r="M9" s="25"/>
      <c r="N9" s="25">
        <v>13023.16</v>
      </c>
      <c r="O9" s="3"/>
      <c r="P9" s="28">
        <v>4034753.16</v>
      </c>
      <c r="Q9" s="28"/>
      <c r="R9" s="28">
        <v>1040701.11</v>
      </c>
      <c r="S9" s="3"/>
      <c r="T9" s="28">
        <f>1665563.9+766847.5+2557640.14</f>
        <v>4990051.54</v>
      </c>
      <c r="U9" s="3"/>
      <c r="V9" s="3"/>
      <c r="W9" s="3"/>
      <c r="X9" s="3"/>
      <c r="Y9" s="3"/>
      <c r="Z9" s="28">
        <f>19800+376140</f>
        <v>395940</v>
      </c>
      <c r="AA9" s="3"/>
      <c r="AB9" s="3"/>
      <c r="AC9" s="3"/>
      <c r="AD9" s="28">
        <v>29439.46</v>
      </c>
      <c r="AE9" s="28"/>
      <c r="AF9" s="28">
        <v>668.7</v>
      </c>
      <c r="AG9" s="3"/>
      <c r="AH9" s="28">
        <v>5814.69</v>
      </c>
      <c r="AI9" s="3"/>
      <c r="AJ9" s="3"/>
      <c r="AK9" s="3"/>
      <c r="AL9" s="3"/>
      <c r="AM9" s="3"/>
      <c r="AN9" s="28">
        <v>61410.81</v>
      </c>
      <c r="AO9" s="37"/>
      <c r="AP9" s="37">
        <v>0</v>
      </c>
      <c r="AQ9" s="37"/>
      <c r="AR9" s="37">
        <v>44867.52</v>
      </c>
      <c r="AS9" s="79"/>
      <c r="AT9" s="79">
        <v>74861</v>
      </c>
      <c r="AU9" s="25">
        <f>C9+D9+F9+H9+J9+L9+N9+P9+R9+T9+Z9+AD9+AF9+AH9+AN9+AP9+AR9+AT9</f>
        <v>22152064.2</v>
      </c>
      <c r="AX9" s="2"/>
    </row>
    <row r="10" spans="1:50" ht="15" thickBot="1">
      <c r="A10" s="15" t="s">
        <v>28</v>
      </c>
      <c r="B10" s="49">
        <v>11000000</v>
      </c>
      <c r="C10" s="25"/>
      <c r="D10" s="44"/>
      <c r="E10" s="37">
        <v>1300000</v>
      </c>
      <c r="F10" s="26"/>
      <c r="G10" s="26">
        <v>360000</v>
      </c>
      <c r="H10" s="26"/>
      <c r="I10" s="50">
        <v>350000</v>
      </c>
      <c r="J10" s="25"/>
      <c r="K10" s="25">
        <v>10000</v>
      </c>
      <c r="L10" s="25"/>
      <c r="M10" s="25">
        <v>13000</v>
      </c>
      <c r="N10" s="25"/>
      <c r="O10" s="3">
        <v>4000000</v>
      </c>
      <c r="P10" s="28"/>
      <c r="Q10" s="28">
        <v>1154000</v>
      </c>
      <c r="R10" s="28"/>
      <c r="S10" s="28">
        <v>4347000</v>
      </c>
      <c r="T10" s="28"/>
      <c r="U10" s="3"/>
      <c r="V10" s="3"/>
      <c r="W10" s="3"/>
      <c r="X10" s="3"/>
      <c r="Y10" s="3">
        <f>348000+19000</f>
        <v>367000</v>
      </c>
      <c r="Z10" s="28"/>
      <c r="AA10" s="3"/>
      <c r="AB10" s="3"/>
      <c r="AC10" s="3">
        <v>33000</v>
      </c>
      <c r="AD10" s="28"/>
      <c r="AE10" s="28">
        <v>3000</v>
      </c>
      <c r="AF10" s="28"/>
      <c r="AG10" s="3">
        <v>5000</v>
      </c>
      <c r="AH10" s="28"/>
      <c r="AI10" s="3"/>
      <c r="AJ10" s="3"/>
      <c r="AK10" s="3"/>
      <c r="AL10" s="3"/>
      <c r="AM10" s="3">
        <v>79000</v>
      </c>
      <c r="AN10" s="28"/>
      <c r="AO10" s="26">
        <v>0</v>
      </c>
      <c r="AP10" s="26"/>
      <c r="AQ10" s="26">
        <v>68000</v>
      </c>
      <c r="AR10" s="26"/>
      <c r="AS10" s="37">
        <v>88000</v>
      </c>
      <c r="AT10" s="37"/>
      <c r="AU10" s="25">
        <f aca="true" t="shared" si="0" ref="AU10:AU20">C10+D10+F10+H10+J10+P10+T10+X10+Z10+AB10+AD10+AH10+AJ10+AN10+R10+AP10+AR10+AT10</f>
        <v>0</v>
      </c>
      <c r="AX10" s="2"/>
    </row>
    <row r="11" spans="1:47" ht="15" thickBot="1">
      <c r="A11" s="7" t="s">
        <v>29</v>
      </c>
      <c r="B11" s="49">
        <v>11000000</v>
      </c>
      <c r="C11" s="26"/>
      <c r="D11" s="26"/>
      <c r="E11" s="37">
        <v>1200000</v>
      </c>
      <c r="F11" s="37"/>
      <c r="G11" s="37">
        <v>0</v>
      </c>
      <c r="H11" s="37"/>
      <c r="I11" s="50">
        <v>350000</v>
      </c>
      <c r="J11" s="26"/>
      <c r="K11" s="26">
        <v>3581</v>
      </c>
      <c r="L11" s="26"/>
      <c r="M11" s="26">
        <v>3976</v>
      </c>
      <c r="N11" s="26"/>
      <c r="O11" s="16">
        <v>3947000</v>
      </c>
      <c r="P11" s="26"/>
      <c r="Q11" s="26">
        <v>1053620</v>
      </c>
      <c r="R11" s="26"/>
      <c r="S11" s="16">
        <v>4347000</v>
      </c>
      <c r="T11" s="26"/>
      <c r="U11" s="16"/>
      <c r="V11" s="16"/>
      <c r="W11" s="16"/>
      <c r="X11" s="16"/>
      <c r="Y11" s="16">
        <f>348000+19000</f>
        <v>367000</v>
      </c>
      <c r="Z11" s="26"/>
      <c r="AA11" s="16"/>
      <c r="AB11" s="16"/>
      <c r="AC11" s="16">
        <v>33000</v>
      </c>
      <c r="AD11" s="26"/>
      <c r="AE11" s="26">
        <v>3000</v>
      </c>
      <c r="AF11" s="26"/>
      <c r="AG11" s="16">
        <v>7000</v>
      </c>
      <c r="AH11" s="26"/>
      <c r="AI11" s="16"/>
      <c r="AJ11" s="16"/>
      <c r="AK11" s="16"/>
      <c r="AL11" s="16"/>
      <c r="AM11" s="16">
        <v>79000</v>
      </c>
      <c r="AN11" s="26"/>
      <c r="AO11" s="26">
        <v>0</v>
      </c>
      <c r="AP11" s="26"/>
      <c r="AQ11" s="26">
        <v>45000</v>
      </c>
      <c r="AR11" s="26"/>
      <c r="AS11" s="37">
        <v>75000</v>
      </c>
      <c r="AT11" s="37"/>
      <c r="AU11" s="25">
        <f t="shared" si="0"/>
        <v>0</v>
      </c>
    </row>
    <row r="12" spans="1:47" ht="15.75" thickBot="1">
      <c r="A12" s="15" t="s">
        <v>30</v>
      </c>
      <c r="B12" s="49"/>
      <c r="C12" s="26"/>
      <c r="D12" s="26"/>
      <c r="E12" s="37"/>
      <c r="F12" s="37"/>
      <c r="G12" s="37"/>
      <c r="H12" s="37"/>
      <c r="I12" s="50"/>
      <c r="J12" s="26"/>
      <c r="K12" s="26"/>
      <c r="L12" s="26"/>
      <c r="M12" s="26"/>
      <c r="N12" s="26"/>
      <c r="O12" s="16"/>
      <c r="P12" s="26"/>
      <c r="Q12" s="26"/>
      <c r="R12" s="26"/>
      <c r="S12" s="16"/>
      <c r="T12" s="26"/>
      <c r="U12" s="16"/>
      <c r="V12" s="16"/>
      <c r="W12" s="16"/>
      <c r="X12" s="16"/>
      <c r="Y12" s="16"/>
      <c r="Z12" s="26"/>
      <c r="AA12" s="16"/>
      <c r="AB12" s="16"/>
      <c r="AC12" s="16"/>
      <c r="AD12" s="26"/>
      <c r="AE12" s="26"/>
      <c r="AF12" s="26"/>
      <c r="AG12" s="16"/>
      <c r="AH12" s="26"/>
      <c r="AI12" s="16"/>
      <c r="AJ12" s="16"/>
      <c r="AK12" s="20"/>
      <c r="AL12" s="16"/>
      <c r="AM12" s="16"/>
      <c r="AN12" s="26"/>
      <c r="AO12" s="26"/>
      <c r="AP12" s="26"/>
      <c r="AQ12" s="26"/>
      <c r="AR12" s="26"/>
      <c r="AS12" s="37"/>
      <c r="AT12" s="37"/>
      <c r="AU12" s="25">
        <f t="shared" si="0"/>
        <v>0</v>
      </c>
    </row>
    <row r="13" spans="1:51" ht="15.75" thickBot="1">
      <c r="A13" s="15" t="s">
        <v>31</v>
      </c>
      <c r="B13" s="73"/>
      <c r="C13" s="24"/>
      <c r="D13" s="24"/>
      <c r="E13" s="37"/>
      <c r="F13" s="42"/>
      <c r="G13" s="42"/>
      <c r="H13" s="42"/>
      <c r="I13" s="50"/>
      <c r="J13" s="24"/>
      <c r="K13" s="24"/>
      <c r="L13" s="24"/>
      <c r="M13" s="24"/>
      <c r="N13" s="24"/>
      <c r="O13" s="35"/>
      <c r="P13" s="24"/>
      <c r="Q13" s="24"/>
      <c r="R13" s="24"/>
      <c r="S13" s="16"/>
      <c r="T13" s="35"/>
      <c r="U13" s="22"/>
      <c r="V13" s="22"/>
      <c r="W13" s="22"/>
      <c r="X13" s="22"/>
      <c r="Y13" s="16"/>
      <c r="Z13" s="35"/>
      <c r="AA13" s="22"/>
      <c r="AB13" s="22"/>
      <c r="AC13" s="16"/>
      <c r="AD13" s="24"/>
      <c r="AE13" s="26"/>
      <c r="AF13" s="48"/>
      <c r="AG13" s="16"/>
      <c r="AH13" s="24"/>
      <c r="AI13" s="22"/>
      <c r="AJ13" s="22"/>
      <c r="AK13" s="20"/>
      <c r="AL13" s="22"/>
      <c r="AM13" s="16"/>
      <c r="AN13" s="24"/>
      <c r="AO13" s="27"/>
      <c r="AP13" s="26"/>
      <c r="AQ13" s="26"/>
      <c r="AR13" s="26"/>
      <c r="AS13" s="37"/>
      <c r="AT13" s="37"/>
      <c r="AU13" s="25">
        <f t="shared" si="0"/>
        <v>0</v>
      </c>
      <c r="AY13" s="2"/>
    </row>
    <row r="14" spans="1:50" ht="15.75" thickBot="1">
      <c r="A14" s="15" t="s">
        <v>32</v>
      </c>
      <c r="B14" s="73"/>
      <c r="C14" s="24"/>
      <c r="D14" s="24"/>
      <c r="E14" s="37"/>
      <c r="F14" s="42"/>
      <c r="G14" s="42"/>
      <c r="H14" s="42"/>
      <c r="I14" s="50"/>
      <c r="J14" s="24"/>
      <c r="K14" s="24"/>
      <c r="L14" s="24"/>
      <c r="M14" s="24"/>
      <c r="N14" s="24"/>
      <c r="O14" s="24"/>
      <c r="P14" s="24"/>
      <c r="Q14" s="24"/>
      <c r="R14" s="24"/>
      <c r="S14" s="16"/>
      <c r="T14" s="35"/>
      <c r="U14" s="22"/>
      <c r="V14" s="22"/>
      <c r="W14" s="22"/>
      <c r="X14" s="22"/>
      <c r="Y14" s="16"/>
      <c r="Z14" s="35"/>
      <c r="AA14" s="22"/>
      <c r="AB14" s="22"/>
      <c r="AC14" s="16"/>
      <c r="AD14" s="24"/>
      <c r="AE14" s="26"/>
      <c r="AF14" s="48"/>
      <c r="AG14" s="16"/>
      <c r="AH14" s="24"/>
      <c r="AI14" s="22"/>
      <c r="AJ14" s="22"/>
      <c r="AK14" s="20"/>
      <c r="AL14" s="22"/>
      <c r="AM14" s="16"/>
      <c r="AN14" s="24"/>
      <c r="AO14" s="27"/>
      <c r="AP14" s="26"/>
      <c r="AQ14" s="26"/>
      <c r="AR14" s="26"/>
      <c r="AS14" s="37"/>
      <c r="AT14" s="37"/>
      <c r="AU14" s="25">
        <f t="shared" si="0"/>
        <v>0</v>
      </c>
      <c r="AX14" s="2"/>
    </row>
    <row r="15" spans="1:50" ht="15.75" thickBot="1">
      <c r="A15" s="15" t="s">
        <v>24</v>
      </c>
      <c r="B15" s="74"/>
      <c r="C15" s="26"/>
      <c r="D15" s="27"/>
      <c r="E15" s="37"/>
      <c r="F15" s="43"/>
      <c r="G15" s="43"/>
      <c r="H15" s="43"/>
      <c r="I15" s="50"/>
      <c r="J15" s="27"/>
      <c r="K15" s="27"/>
      <c r="L15" s="27"/>
      <c r="M15" s="27"/>
      <c r="N15" s="27"/>
      <c r="O15" s="27"/>
      <c r="P15" s="26"/>
      <c r="Q15" s="26"/>
      <c r="R15" s="26"/>
      <c r="S15" s="75"/>
      <c r="T15" s="26"/>
      <c r="U15" s="16"/>
      <c r="V15" s="16"/>
      <c r="W15" s="16"/>
      <c r="X15" s="16"/>
      <c r="Y15" s="16"/>
      <c r="Z15" s="26"/>
      <c r="AA15" s="20"/>
      <c r="AB15" s="16"/>
      <c r="AC15" s="16"/>
      <c r="AD15" s="26"/>
      <c r="AE15" s="26"/>
      <c r="AF15" s="26"/>
      <c r="AG15" s="16"/>
      <c r="AH15" s="26"/>
      <c r="AI15" s="20"/>
      <c r="AJ15" s="16"/>
      <c r="AK15" s="20"/>
      <c r="AL15" s="16"/>
      <c r="AM15" s="16"/>
      <c r="AN15" s="26"/>
      <c r="AO15" s="26"/>
      <c r="AP15" s="26"/>
      <c r="AQ15" s="26"/>
      <c r="AR15" s="26"/>
      <c r="AS15" s="37"/>
      <c r="AT15" s="37"/>
      <c r="AU15" s="25">
        <f t="shared" si="0"/>
        <v>0</v>
      </c>
      <c r="AX15" s="2"/>
    </row>
    <row r="16" spans="1:47" ht="15.75" thickBot="1">
      <c r="A16" s="15" t="s">
        <v>33</v>
      </c>
      <c r="B16" s="74"/>
      <c r="C16" s="26"/>
      <c r="D16" s="27"/>
      <c r="E16" s="37"/>
      <c r="F16" s="43"/>
      <c r="G16" s="43"/>
      <c r="H16" s="43"/>
      <c r="I16" s="50"/>
      <c r="J16" s="27"/>
      <c r="K16" s="27"/>
      <c r="L16" s="27"/>
      <c r="M16" s="27"/>
      <c r="N16" s="27"/>
      <c r="O16" s="27"/>
      <c r="P16" s="26"/>
      <c r="Q16" s="26"/>
      <c r="R16" s="26"/>
      <c r="S16" s="75"/>
      <c r="T16" s="26"/>
      <c r="U16" s="16"/>
      <c r="V16" s="16"/>
      <c r="W16" s="16"/>
      <c r="X16" s="16"/>
      <c r="Y16" s="16"/>
      <c r="Z16" s="26"/>
      <c r="AA16" s="20"/>
      <c r="AB16" s="16"/>
      <c r="AC16" s="16"/>
      <c r="AD16" s="26"/>
      <c r="AE16" s="26"/>
      <c r="AF16" s="26"/>
      <c r="AG16" s="16"/>
      <c r="AH16" s="26"/>
      <c r="AI16" s="20"/>
      <c r="AJ16" s="16"/>
      <c r="AK16" s="20"/>
      <c r="AL16" s="16"/>
      <c r="AM16" s="16"/>
      <c r="AN16" s="26"/>
      <c r="AO16" s="26"/>
      <c r="AP16" s="26"/>
      <c r="AQ16" s="26"/>
      <c r="AR16" s="26"/>
      <c r="AS16" s="37"/>
      <c r="AT16" s="37"/>
      <c r="AU16" s="25">
        <f t="shared" si="0"/>
        <v>0</v>
      </c>
    </row>
    <row r="17" spans="1:47" ht="15.75" thickBot="1">
      <c r="A17" s="33" t="s">
        <v>34</v>
      </c>
      <c r="B17" s="74"/>
      <c r="C17" s="26"/>
      <c r="D17" s="27"/>
      <c r="E17" s="37"/>
      <c r="F17" s="43"/>
      <c r="G17" s="43"/>
      <c r="H17" s="43"/>
      <c r="I17" s="50"/>
      <c r="J17" s="27"/>
      <c r="K17" s="27"/>
      <c r="L17" s="27"/>
      <c r="M17" s="27"/>
      <c r="N17" s="27"/>
      <c r="O17" s="27"/>
      <c r="P17" s="26"/>
      <c r="Q17" s="26"/>
      <c r="R17" s="26"/>
      <c r="S17" s="75"/>
      <c r="T17" s="26"/>
      <c r="U17" s="16"/>
      <c r="V17" s="16"/>
      <c r="W17" s="16"/>
      <c r="X17" s="16"/>
      <c r="Y17" s="16"/>
      <c r="Z17" s="26"/>
      <c r="AA17" s="20"/>
      <c r="AB17" s="16"/>
      <c r="AC17" s="16"/>
      <c r="AD17" s="26"/>
      <c r="AE17" s="26"/>
      <c r="AF17" s="26"/>
      <c r="AG17" s="16"/>
      <c r="AH17" s="26"/>
      <c r="AI17" s="20"/>
      <c r="AJ17" s="16"/>
      <c r="AK17" s="20"/>
      <c r="AL17" s="16"/>
      <c r="AM17" s="16"/>
      <c r="AN17" s="26"/>
      <c r="AO17" s="26"/>
      <c r="AP17" s="26"/>
      <c r="AQ17" s="26"/>
      <c r="AR17" s="26"/>
      <c r="AS17" s="37"/>
      <c r="AT17" s="37"/>
      <c r="AU17" s="25">
        <f t="shared" si="0"/>
        <v>0</v>
      </c>
    </row>
    <row r="18" spans="1:47" ht="15.75" thickBot="1">
      <c r="A18" s="52" t="s">
        <v>36</v>
      </c>
      <c r="B18" s="78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16"/>
      <c r="T18" s="26"/>
      <c r="U18" s="16"/>
      <c r="V18" s="16"/>
      <c r="W18" s="16"/>
      <c r="X18" s="16"/>
      <c r="Y18" s="20"/>
      <c r="Z18" s="26"/>
      <c r="AA18" s="20"/>
      <c r="AB18" s="16"/>
      <c r="AC18" s="20"/>
      <c r="AD18" s="26"/>
      <c r="AE18" s="26"/>
      <c r="AF18" s="26"/>
      <c r="AG18" s="16"/>
      <c r="AH18" s="26"/>
      <c r="AI18" s="16"/>
      <c r="AJ18" s="16"/>
      <c r="AK18" s="20"/>
      <c r="AL18" s="16"/>
      <c r="AM18" s="16"/>
      <c r="AN18" s="26"/>
      <c r="AO18" s="26"/>
      <c r="AP18" s="26"/>
      <c r="AQ18" s="26"/>
      <c r="AR18" s="26"/>
      <c r="AS18" s="37"/>
      <c r="AT18" s="37"/>
      <c r="AU18" s="25">
        <f t="shared" si="0"/>
        <v>0</v>
      </c>
    </row>
    <row r="19" spans="1:47" ht="15.75" thickBot="1">
      <c r="A19" s="18" t="s">
        <v>25</v>
      </c>
      <c r="B19" s="21"/>
      <c r="C19" s="37"/>
      <c r="D19" s="37"/>
      <c r="E19" s="63"/>
      <c r="F19" s="37"/>
      <c r="G19" s="66"/>
      <c r="H19" s="37"/>
      <c r="I19" s="64"/>
      <c r="J19" s="37"/>
      <c r="K19" s="37"/>
      <c r="L19" s="37"/>
      <c r="M19" s="37"/>
      <c r="N19" s="37"/>
      <c r="O19" s="65"/>
      <c r="P19" s="37"/>
      <c r="Q19" s="66"/>
      <c r="R19" s="37"/>
      <c r="S19" s="19"/>
      <c r="T19" s="37"/>
      <c r="U19" s="50"/>
      <c r="V19" s="50"/>
      <c r="W19" s="50"/>
      <c r="X19" s="50"/>
      <c r="Y19" s="19"/>
      <c r="Z19" s="37"/>
      <c r="AA19" s="50"/>
      <c r="AB19" s="50"/>
      <c r="AC19" s="19"/>
      <c r="AD19" s="37"/>
      <c r="AE19" s="37"/>
      <c r="AF19" s="50"/>
      <c r="AG19" s="19"/>
      <c r="AH19" s="37"/>
      <c r="AI19" s="50"/>
      <c r="AJ19" s="50"/>
      <c r="AK19" s="19"/>
      <c r="AL19" s="50"/>
      <c r="AM19" s="19"/>
      <c r="AN19" s="37"/>
      <c r="AO19" s="37"/>
      <c r="AP19" s="50"/>
      <c r="AQ19" s="46"/>
      <c r="AR19" s="26"/>
      <c r="AS19" s="66"/>
      <c r="AT19" s="37"/>
      <c r="AU19" s="25">
        <f t="shared" si="0"/>
        <v>0</v>
      </c>
    </row>
    <row r="20" spans="1:47" ht="15.75" thickBot="1">
      <c r="A20" s="52" t="s">
        <v>26</v>
      </c>
      <c r="B20" s="53"/>
      <c r="C20" s="54"/>
      <c r="D20" s="54"/>
      <c r="E20" s="55"/>
      <c r="F20" s="54"/>
      <c r="G20" s="55"/>
      <c r="H20" s="54"/>
      <c r="I20" s="56"/>
      <c r="J20" s="54"/>
      <c r="K20" s="54"/>
      <c r="L20" s="54"/>
      <c r="M20" s="54"/>
      <c r="N20" s="54"/>
      <c r="O20" s="56"/>
      <c r="P20" s="54"/>
      <c r="Q20" s="58"/>
      <c r="R20" s="54"/>
      <c r="S20" s="57"/>
      <c r="T20" s="54"/>
      <c r="U20" s="54"/>
      <c r="V20" s="54"/>
      <c r="W20" s="54"/>
      <c r="X20" s="54"/>
      <c r="Y20" s="57"/>
      <c r="Z20" s="54"/>
      <c r="AA20" s="57"/>
      <c r="AB20" s="54"/>
      <c r="AC20" s="57"/>
      <c r="AD20" s="54"/>
      <c r="AE20" s="77"/>
      <c r="AF20" s="54"/>
      <c r="AG20" s="57"/>
      <c r="AH20" s="54"/>
      <c r="AI20" s="54"/>
      <c r="AJ20" s="54"/>
      <c r="AK20" s="57"/>
      <c r="AL20" s="54"/>
      <c r="AM20" s="57"/>
      <c r="AN20" s="54"/>
      <c r="AO20" s="77"/>
      <c r="AP20" s="54"/>
      <c r="AQ20" s="58"/>
      <c r="AR20" s="54"/>
      <c r="AS20" s="81"/>
      <c r="AT20" s="80"/>
      <c r="AU20" s="25">
        <f t="shared" si="0"/>
        <v>0</v>
      </c>
    </row>
    <row r="21" spans="1:47" ht="15" customHeight="1" thickBot="1">
      <c r="A21" s="14" t="s">
        <v>47</v>
      </c>
      <c r="B21" s="59"/>
      <c r="C21" s="60">
        <f>C9+D9+C10+D10+C11+D11+C12+D12+C13+D13+C14+D14+C15+D15+C16+D16+C17+D17+C18+D18+C19+D19+C20+D20</f>
        <v>10031402.040000001</v>
      </c>
      <c r="D21" s="61"/>
      <c r="E21" s="61"/>
      <c r="F21" s="61">
        <f>SUM(F9:F20)</f>
        <v>716840.7</v>
      </c>
      <c r="G21" s="61"/>
      <c r="H21" s="61">
        <f>SUM(H9:H20)</f>
        <v>404982.69</v>
      </c>
      <c r="I21" s="61"/>
      <c r="J21" s="61">
        <f>SUM(J9:J20)</f>
        <v>296889.2</v>
      </c>
      <c r="K21" s="61"/>
      <c r="L21" s="61">
        <f>SUM(L9:L20)</f>
        <v>10418.42</v>
      </c>
      <c r="M21" s="61"/>
      <c r="N21" s="61">
        <f>SUM(N9:N20)</f>
        <v>13023.16</v>
      </c>
      <c r="O21" s="61"/>
      <c r="P21" s="62">
        <f>SUM(P9:P20)</f>
        <v>4034753.16</v>
      </c>
      <c r="Q21" s="62"/>
      <c r="R21" s="62">
        <f>SUM(R9:R20)</f>
        <v>1040701.11</v>
      </c>
      <c r="S21" s="62"/>
      <c r="T21" s="61">
        <f>SUM(T9:T20)</f>
        <v>4990051.54</v>
      </c>
      <c r="U21" s="61"/>
      <c r="V21" s="61"/>
      <c r="W21" s="61"/>
      <c r="X21" s="61"/>
      <c r="Y21" s="61"/>
      <c r="Z21" s="61">
        <f>SUM(Z9:Z20)</f>
        <v>395940</v>
      </c>
      <c r="AA21" s="61"/>
      <c r="AB21" s="61"/>
      <c r="AC21" s="61"/>
      <c r="AD21" s="61">
        <f>SUM(AD9:AD20)</f>
        <v>29439.46</v>
      </c>
      <c r="AE21" s="61"/>
      <c r="AF21" s="61">
        <f>SUM(AF9:AF20)</f>
        <v>668.7</v>
      </c>
      <c r="AG21" s="61"/>
      <c r="AH21" s="61">
        <f>SUM(AH9:AH20)</f>
        <v>5814.69</v>
      </c>
      <c r="AI21" s="61"/>
      <c r="AJ21" s="61"/>
      <c r="AK21" s="61"/>
      <c r="AL21" s="61"/>
      <c r="AM21" s="61"/>
      <c r="AN21" s="61">
        <f>SUM(AN9:AN20)</f>
        <v>61410.81</v>
      </c>
      <c r="AO21" s="61"/>
      <c r="AP21" s="61">
        <f>SUM(AP9:AP20)</f>
        <v>0</v>
      </c>
      <c r="AQ21" s="61"/>
      <c r="AR21" s="61">
        <f>SUM(AR9:AR20)</f>
        <v>44867.52</v>
      </c>
      <c r="AS21" s="61"/>
      <c r="AT21" s="61">
        <f>SUM(AT9:AT20)</f>
        <v>74861</v>
      </c>
      <c r="AU21" s="61"/>
    </row>
    <row r="22" spans="1:47" s="31" customFormat="1" ht="15.75" hidden="1" thickBot="1">
      <c r="A22" s="29" t="s">
        <v>12</v>
      </c>
      <c r="B22" s="51"/>
      <c r="C22" s="30">
        <f>B12</f>
        <v>0</v>
      </c>
      <c r="D22" s="30"/>
      <c r="E22" s="30"/>
      <c r="F22" s="30">
        <f>E12</f>
        <v>0</v>
      </c>
      <c r="G22" s="30"/>
      <c r="H22" s="30">
        <f>G12</f>
        <v>0</v>
      </c>
      <c r="I22" s="30"/>
      <c r="J22" s="30">
        <f>I12</f>
        <v>0</v>
      </c>
      <c r="K22" s="30"/>
      <c r="L22" s="30"/>
      <c r="M22" s="30"/>
      <c r="N22" s="30"/>
      <c r="O22" s="30"/>
      <c r="P22" s="30">
        <f>O12</f>
        <v>0</v>
      </c>
      <c r="Q22" s="30"/>
      <c r="R22" s="30">
        <f>Q12</f>
        <v>0</v>
      </c>
      <c r="S22" s="30"/>
      <c r="T22" s="30">
        <f>S12</f>
        <v>0</v>
      </c>
      <c r="U22" s="30">
        <f>U8-U21-V21</f>
        <v>0</v>
      </c>
      <c r="V22" s="30">
        <f>V8-V21-W21</f>
        <v>0</v>
      </c>
      <c r="W22" s="30">
        <f>W8-W21-X21</f>
        <v>0</v>
      </c>
      <c r="X22" s="30">
        <f>X8-X21-Z21</f>
        <v>-395940</v>
      </c>
      <c r="Y22" s="30"/>
      <c r="Z22" s="30">
        <f>Y12</f>
        <v>0</v>
      </c>
      <c r="AA22" s="30"/>
      <c r="AB22" s="30">
        <f>AA15-AB15</f>
        <v>0</v>
      </c>
      <c r="AC22" s="30"/>
      <c r="AD22" s="30">
        <f>AC12</f>
        <v>0</v>
      </c>
      <c r="AE22" s="30"/>
      <c r="AF22" s="30">
        <f>AE8-AF14-AE14-AF15</f>
        <v>0</v>
      </c>
      <c r="AG22" s="30"/>
      <c r="AH22" s="30">
        <f>AG12</f>
        <v>0</v>
      </c>
      <c r="AI22" s="30"/>
      <c r="AJ22" s="30">
        <f>AI18-AJ18</f>
        <v>0</v>
      </c>
      <c r="AK22" s="30"/>
      <c r="AL22" s="30">
        <f>AK13-AL13</f>
        <v>0</v>
      </c>
      <c r="AM22" s="30"/>
      <c r="AN22" s="30">
        <f>AM12</f>
        <v>0</v>
      </c>
      <c r="AO22" s="30"/>
      <c r="AP22" s="45">
        <f>AO8</f>
        <v>0</v>
      </c>
      <c r="AQ22" s="45"/>
      <c r="AR22" s="45">
        <f>AQ12</f>
        <v>0</v>
      </c>
      <c r="AS22" s="45"/>
      <c r="AT22" s="45">
        <f>AS12</f>
        <v>0</v>
      </c>
      <c r="AU22" s="30"/>
    </row>
    <row r="23" spans="3:46" ht="14.25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AD23" s="2"/>
      <c r="AE23" s="2"/>
      <c r="AF23" s="2"/>
      <c r="AH23" s="17"/>
      <c r="AI23" s="8"/>
      <c r="AN23" s="2"/>
      <c r="AO23" s="2"/>
      <c r="AP23" s="2"/>
      <c r="AQ23" s="2"/>
      <c r="AR23" s="2"/>
      <c r="AS23" s="2"/>
      <c r="AT23" s="2"/>
    </row>
    <row r="24" spans="1:47" ht="14.25">
      <c r="A24" s="1" t="s">
        <v>63</v>
      </c>
      <c r="C24" s="38"/>
      <c r="D24" s="2"/>
      <c r="E24" s="2"/>
      <c r="F24" s="2"/>
      <c r="G24" s="2"/>
      <c r="H24" s="2"/>
      <c r="I24" s="2"/>
      <c r="J24" s="38"/>
      <c r="K24" s="38"/>
      <c r="L24" s="38"/>
      <c r="M24" s="38"/>
      <c r="N24" s="38"/>
      <c r="O24" s="2"/>
      <c r="P24" s="38"/>
      <c r="Q24" s="38"/>
      <c r="R24" s="38"/>
      <c r="S24" s="38"/>
      <c r="T24" s="38"/>
      <c r="U24" s="39"/>
      <c r="V24" s="39"/>
      <c r="W24" s="39"/>
      <c r="X24" s="39"/>
      <c r="Y24" s="39"/>
      <c r="Z24" s="38"/>
      <c r="AA24" s="39"/>
      <c r="AB24" s="39"/>
      <c r="AC24" s="39"/>
      <c r="AD24" s="38"/>
      <c r="AE24" s="38"/>
      <c r="AF24" s="38"/>
      <c r="AG24" s="38"/>
      <c r="AH24" s="38"/>
      <c r="AI24" s="39"/>
      <c r="AJ24" s="39"/>
      <c r="AK24" s="39"/>
      <c r="AL24" s="39"/>
      <c r="AM24" s="39"/>
      <c r="AN24" s="40"/>
      <c r="AO24" s="23"/>
      <c r="AP24" s="23"/>
      <c r="AQ24" s="23"/>
      <c r="AR24" s="23"/>
      <c r="AS24" s="23"/>
      <c r="AT24" s="23"/>
      <c r="AU24" s="2"/>
    </row>
    <row r="25" spans="1:47" ht="14.25">
      <c r="A25" s="1" t="s">
        <v>54</v>
      </c>
      <c r="B25" s="2"/>
      <c r="C25" s="38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1"/>
      <c r="U25" s="2"/>
      <c r="V25" s="2"/>
      <c r="X25" s="2"/>
      <c r="Y25" s="2"/>
      <c r="Z25" s="2"/>
      <c r="AD25" s="23"/>
      <c r="AE25" s="23"/>
      <c r="AF25" s="23"/>
      <c r="AH25" s="23"/>
      <c r="AJ25" s="8"/>
      <c r="AK25" s="8"/>
      <c r="AL25" s="8"/>
      <c r="AM25" s="8"/>
      <c r="AU25" s="2">
        <f>23109965.26-AU9</f>
        <v>957901.0600000024</v>
      </c>
    </row>
    <row r="26" spans="3:40" ht="14.25">
      <c r="C26" s="38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X26" s="2"/>
      <c r="Y26" s="2"/>
      <c r="Z26" s="2"/>
      <c r="AD26" s="2"/>
      <c r="AE26" s="2"/>
      <c r="AF26" s="2"/>
      <c r="AH26" s="2"/>
      <c r="AN26" s="2"/>
    </row>
    <row r="27" spans="2:40" ht="14.25">
      <c r="B27" s="2"/>
      <c r="C27" s="38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10"/>
      <c r="Q27" s="10"/>
      <c r="R27" s="10"/>
      <c r="S27" s="10"/>
      <c r="T27" s="2"/>
      <c r="U27" s="2"/>
      <c r="X27" s="2"/>
      <c r="Y27" s="2"/>
      <c r="Z27" s="2"/>
      <c r="AD27" s="2"/>
      <c r="AE27" s="2"/>
      <c r="AF27" s="2"/>
      <c r="AH27" s="2"/>
      <c r="AN27" s="2"/>
    </row>
    <row r="28" spans="2:40" ht="14.25">
      <c r="B28" s="2"/>
      <c r="C28" s="2"/>
      <c r="D28" s="32"/>
      <c r="E28" s="32"/>
      <c r="F28" s="32"/>
      <c r="G28" s="32"/>
      <c r="H28" s="3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Z28" s="2"/>
      <c r="AD28" s="2"/>
      <c r="AE28" s="2"/>
      <c r="AF28" s="2"/>
      <c r="AH28" s="2"/>
      <c r="AN28" s="2"/>
    </row>
    <row r="29" spans="3:40" ht="14.25">
      <c r="C29" s="2"/>
      <c r="D29" s="2"/>
      <c r="E29" s="2"/>
      <c r="F29" s="2"/>
      <c r="G29" s="2"/>
      <c r="H29" s="2"/>
      <c r="I29" s="2"/>
      <c r="J29" s="32"/>
      <c r="K29" s="32"/>
      <c r="L29" s="32"/>
      <c r="M29" s="32"/>
      <c r="N29" s="32"/>
      <c r="O29" s="2"/>
      <c r="T29" s="2"/>
      <c r="Z29" s="2"/>
      <c r="AD29" s="2"/>
      <c r="AE29" s="2"/>
      <c r="AF29" s="2"/>
      <c r="AH29" s="2"/>
      <c r="AN29" s="2"/>
    </row>
    <row r="30" spans="3:34" ht="14.25">
      <c r="C30" s="2"/>
      <c r="D30" s="2"/>
      <c r="E30" s="2"/>
      <c r="F30" s="2"/>
      <c r="G30" s="2"/>
      <c r="H30" s="2"/>
      <c r="I30" s="2"/>
      <c r="T30" s="2"/>
      <c r="Z30" s="41"/>
      <c r="AD30" s="2"/>
      <c r="AE30" s="2"/>
      <c r="AF30" s="2"/>
      <c r="AH30" s="2"/>
    </row>
    <row r="31" spans="3:20" ht="14.25">
      <c r="C31" s="2"/>
      <c r="D31" s="2"/>
      <c r="E31" s="2"/>
      <c r="F31" s="2"/>
      <c r="G31" s="2"/>
      <c r="H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3:20" ht="14.25">
      <c r="C32" s="2"/>
      <c r="T32" s="2"/>
    </row>
    <row r="33" spans="3:20" ht="14.25">
      <c r="C33" s="2"/>
      <c r="T33" s="2"/>
    </row>
    <row r="34" spans="3:20" ht="14.25">
      <c r="C34" s="2"/>
      <c r="T34" s="2"/>
    </row>
    <row r="35" ht="14.25">
      <c r="C35" s="2"/>
    </row>
    <row r="36" ht="14.25">
      <c r="C36" s="2"/>
    </row>
    <row r="37" ht="14.25">
      <c r="C37" s="2"/>
    </row>
    <row r="38" ht="14.25">
      <c r="C38" s="2"/>
    </row>
    <row r="39" ht="14.25">
      <c r="C39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C1">
      <selection activeCell="C1" sqref="A1:IV16384"/>
    </sheetView>
  </sheetViews>
  <sheetFormatPr defaultColWidth="9.140625" defaultRowHeight="12.75"/>
  <cols>
    <col min="1" max="16384" width="9.140625" style="1" customWidth="1"/>
  </cols>
  <sheetData/>
  <sheetProtection/>
  <printOptions/>
  <pageMargins left="0.17" right="0.24" top="0.75" bottom="0.75" header="0.44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C1">
      <selection activeCell="C1" sqref="A1:IV16384"/>
    </sheetView>
  </sheetViews>
  <sheetFormatPr defaultColWidth="9.140625" defaultRowHeight="12.75"/>
  <cols>
    <col min="1" max="16384" width="9.140625" style="1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I18" sqref="I18"/>
    </sheetView>
  </sheetViews>
  <sheetFormatPr defaultColWidth="9.140625" defaultRowHeight="12.75"/>
  <cols>
    <col min="1" max="16384" width="9.140625" style="1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1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4" sqref="A1:IV16384"/>
    </sheetView>
  </sheetViews>
  <sheetFormatPr defaultColWidth="9.140625" defaultRowHeight="12.75"/>
  <cols>
    <col min="1" max="16384" width="9.140625" style="1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1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C.J.A.S.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Cuta</dc:creator>
  <cp:keywords/>
  <dc:description/>
  <cp:lastModifiedBy>admin</cp:lastModifiedBy>
  <cp:lastPrinted>2019-03-18T14:45:39Z</cp:lastPrinted>
  <dcterms:created xsi:type="dcterms:W3CDTF">2009-09-09T06:03:38Z</dcterms:created>
  <dcterms:modified xsi:type="dcterms:W3CDTF">2021-03-04T10:48:05Z</dcterms:modified>
  <cp:category/>
  <cp:version/>
  <cp:contentType/>
  <cp:contentStatus/>
</cp:coreProperties>
</file>