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20730" windowHeight="9105" activeTab="0"/>
  </bookViews>
  <sheets>
    <sheet name="Punctaj Mai - Iunie 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<sst xmlns="http://schemas.openxmlformats.org/spreadsheetml/2006/main" count="26" uniqueCount="26">
  <si>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TOTAL</t>
  </si>
  <si>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</si>
  <si>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</si>
  <si>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</si>
  <si>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</si>
  <si>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</si>
  <si>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</si>
  <si>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</si>
  <si>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</si>
  <si>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Nr.crt.</t>
  </si>
  <si>
    <t>FURNIZORI</t>
  </si>
  <si>
    <t>PUNCTAJ</t>
  </si>
  <si>
    <t>VAL.PUNCT</t>
  </si>
  <si>
    <t>CREDITE DE ANGAJAMENT AN 2022</t>
  </si>
  <si>
    <t>CREDITE DE ANGAJAMENT IAN - APR 2022</t>
  </si>
  <si>
    <t>RAMAS DE CONTRACTAT MAI - DEC 2022</t>
  </si>
  <si>
    <t xml:space="preserve">     ALOCARE SUME ÎNGRIJIRI LA DOMICILIU 01.05 - 31.12.2022</t>
  </si>
  <si>
    <t>Valoare mai - dec 2022</t>
  </si>
  <si>
    <t>procent din buget trim.II</t>
  </si>
  <si>
    <t>Valoare mai - iunie</t>
  </si>
  <si>
    <t>procent din buget trim.III</t>
  </si>
  <si>
    <t>Valoare iulie -sept</t>
  </si>
  <si>
    <t>Valoare oct-dec.</t>
  </si>
  <si>
    <t xml:space="preserve"> BUGET 01.05 - 31.12.2022  </t>
  </si>
  <si>
    <t>TOTAL PUNCTE  mai - dec 2022</t>
  </si>
  <si>
    <t>VAL. PUNCT :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</si>
</sst>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d\,\ yyyy"/>
    <numFmt numFmtId="173" formatCode="0;[Red]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yyyy\-mm\-dd"/>
    <numFmt numFmtId="179" formatCode="#,##0.00_ ;\-#,##0.00\ "/>
    <numFmt numFmtId="180" formatCode="#,##0.0000"/>
    <numFmt numFmtId="181" formatCode="0.000000"/>
    <numFmt numFmtId="182" formatCode="0.00000%"/>
    <numFmt numFmtId="183" formatCode="0.0000000"/>
    <numFmt numFmtId="184" formatCode="_(* #,##0.0000_);_(* \(#,##0.00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80" fontId="0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83" fontId="6" fillId="0" borderId="0" xfId="0" applyNumberFormat="1" applyFont="1" applyAlignment="1">
      <alignment/>
    </xf>
    <xf numFmtId="0" fontId="4" fillId="0" borderId="0" xfId="0" applyFont="1" applyAlignment="1">
      <alignment/>
    </xf>
    <xf numFmtId="4" fontId="6" fillId="0" borderId="0" xfId="42" applyNumberFormat="1" applyFont="1" applyAlignment="1">
      <alignment/>
    </xf>
    <xf numFmtId="181" fontId="6" fillId="0" borderId="0" xfId="0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3" fontId="0" fillId="0" borderId="13" xfId="0" applyNumberFormat="1" applyBorder="1" applyAlignment="1">
      <alignment/>
    </xf>
    <xf numFmtId="43" fontId="0" fillId="0" borderId="10" xfId="42" applyFont="1" applyBorder="1" applyAlignment="1">
      <alignment/>
    </xf>
    <xf numFmtId="184" fontId="4" fillId="0" borderId="10" xfId="42" applyNumberFormat="1" applyFont="1" applyBorder="1" applyAlignment="1">
      <alignment/>
    </xf>
    <xf numFmtId="43" fontId="4" fillId="0" borderId="14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0.2890625" style="0" customWidth="1"/>
    <col min="2" max="2" width="6.140625" style="0" customWidth="1"/>
    <col min="3" max="3" width="41.57421875" style="0" customWidth="1"/>
    <col min="4" max="5" width="19.57421875" style="0" customWidth="1"/>
    <col min="6" max="6" width="15.140625" style="0" customWidth="1"/>
    <col min="7" max="7" width="0.9921875" style="0" hidden="1" customWidth="1"/>
    <col min="8" max="8" width="14.421875" style="0" customWidth="1"/>
    <col min="9" max="9" width="16.7109375" style="0" customWidth="1"/>
    <col min="10" max="10" width="14.28125" style="0" customWidth="1"/>
    <col min="11" max="11" width="17.00390625" style="0" customWidth="1"/>
    <col min="12" max="12" width="16.00390625" style="0" customWidth="1"/>
  </cols>
  <sheetData>
    <row r="1" spans="1:8" ht="15.75">
      <c r="A1" s="10"/>
      <c r="C1" t="s">
        <v>13</v>
      </c>
      <c r="D1" s="15">
        <v>1403000</v>
      </c>
      <c r="H1" s="11"/>
    </row>
    <row r="2" spans="3:4" ht="12.75">
      <c r="C2" t="s">
        <v>14</v>
      </c>
      <c r="D2" s="15">
        <v>488000</v>
      </c>
    </row>
    <row r="3" spans="3:4" ht="12.75">
      <c r="C3" t="s">
        <v>15</v>
      </c>
      <c r="D3" s="15">
        <f>D1-D2</f>
        <v>915000</v>
      </c>
    </row>
    <row r="4" ht="12.75">
      <c r="J4" s="16"/>
    </row>
    <row r="6" spans="2:9" s="17" customFormat="1" ht="15.75">
      <c r="B6" s="18"/>
      <c r="C6" s="18"/>
      <c r="D6" s="18"/>
      <c r="E6" s="18"/>
      <c r="F6" s="19" t="s">
        <v>16</v>
      </c>
      <c r="G6" s="18"/>
      <c r="H6" s="18"/>
      <c r="I6" s="18"/>
    </row>
    <row r="7" spans="3:5" s="20" customFormat="1" ht="18">
      <c r="C7" s="21"/>
      <c r="D7" s="21"/>
      <c r="E7" s="21"/>
    </row>
    <row r="8" spans="1:12" s="12" customFormat="1" ht="47.25">
      <c r="A8" s="22"/>
      <c r="B8" s="1" t="s">
        <v>9</v>
      </c>
      <c r="C8" s="1" t="s">
        <v>10</v>
      </c>
      <c r="D8" s="1" t="s">
        <v>11</v>
      </c>
      <c r="E8" s="1" t="s">
        <v>12</v>
      </c>
      <c r="F8" s="2" t="s">
        <v>17</v>
      </c>
      <c r="G8" s="23"/>
      <c r="H8" s="24" t="s">
        <v>18</v>
      </c>
      <c r="I8" s="25" t="s">
        <v>19</v>
      </c>
      <c r="J8" s="24" t="s">
        <v>20</v>
      </c>
      <c r="K8" s="26" t="s">
        <v>21</v>
      </c>
      <c r="L8" s="26" t="s">
        <v>22</v>
      </c>
    </row>
    <row r="9" spans="1:12" ht="25.5" customHeight="1">
      <c r="A9" s="3"/>
      <c r="B9" s="3">
        <v>1</v>
      </c>
      <c r="C9" s="3" t="s">
        <v>1</v>
      </c>
      <c r="D9" s="4">
        <v>125.925</v>
      </c>
      <c r="E9" s="5">
        <v>363.711222</v>
      </c>
      <c r="F9" s="6">
        <f>ROUND(D9*E9,2)</f>
        <v>45800.34</v>
      </c>
      <c r="H9" s="3">
        <v>0.266666666666667</v>
      </c>
      <c r="I9" s="27">
        <f>ROUND(F9*H9,0)</f>
        <v>12213</v>
      </c>
      <c r="J9" s="28">
        <v>0.4</v>
      </c>
      <c r="K9" s="28">
        <f>ROUND(F9*J9,0)</f>
        <v>18320</v>
      </c>
      <c r="L9" s="28">
        <f>F9-I9-K9</f>
        <v>15267.339999999997</v>
      </c>
    </row>
    <row r="10" spans="1:12" ht="26.25" customHeight="1">
      <c r="A10" s="3"/>
      <c r="B10" s="3">
        <v>2</v>
      </c>
      <c r="C10" s="3" t="s">
        <v>2</v>
      </c>
      <c r="D10" s="4">
        <v>166.6786</v>
      </c>
      <c r="E10" s="5">
        <v>363.711222</v>
      </c>
      <c r="F10" s="6">
        <f aca="true" t="shared" si="0" ref="F10:F16">ROUND(D10*E10,2)</f>
        <v>60622.88</v>
      </c>
      <c r="H10" s="3">
        <v>0.266666666666667</v>
      </c>
      <c r="I10" s="27">
        <f aca="true" t="shared" si="1" ref="I10:I16">ROUND(F10*H10,0)</f>
        <v>16166</v>
      </c>
      <c r="J10" s="28">
        <v>0.4</v>
      </c>
      <c r="K10" s="28">
        <f aca="true" t="shared" si="2" ref="K10:K16">ROUND(F10*J10,0)</f>
        <v>24249</v>
      </c>
      <c r="L10" s="28">
        <f aca="true" t="shared" si="3" ref="L10:L16">F10-I10-K10</f>
        <v>20207.879999999997</v>
      </c>
    </row>
    <row r="11" spans="1:12" ht="25.5" customHeight="1">
      <c r="A11" s="3"/>
      <c r="B11" s="3">
        <v>3</v>
      </c>
      <c r="C11" s="3" t="s">
        <v>3</v>
      </c>
      <c r="D11" s="4">
        <v>256.2964</v>
      </c>
      <c r="E11" s="5">
        <v>363.711222</v>
      </c>
      <c r="F11" s="6">
        <f t="shared" si="0"/>
        <v>93217.88</v>
      </c>
      <c r="H11" s="3">
        <v>0.266666666666667</v>
      </c>
      <c r="I11" s="27">
        <f t="shared" si="1"/>
        <v>24858</v>
      </c>
      <c r="J11" s="28">
        <v>0.4</v>
      </c>
      <c r="K11" s="28">
        <f t="shared" si="2"/>
        <v>37287</v>
      </c>
      <c r="L11" s="28">
        <f t="shared" si="3"/>
        <v>31072.880000000005</v>
      </c>
    </row>
    <row r="12" spans="1:12" ht="24.75" customHeight="1">
      <c r="A12" s="3"/>
      <c r="B12" s="3">
        <v>4</v>
      </c>
      <c r="C12" s="3" t="s">
        <v>4</v>
      </c>
      <c r="D12" s="4">
        <v>92.2</v>
      </c>
      <c r="E12" s="5">
        <v>363.711222</v>
      </c>
      <c r="F12" s="6">
        <f t="shared" si="0"/>
        <v>33534.17</v>
      </c>
      <c r="H12" s="3">
        <v>0.266666666666667</v>
      </c>
      <c r="I12" s="27">
        <f t="shared" si="1"/>
        <v>8942</v>
      </c>
      <c r="J12" s="28">
        <v>0.4</v>
      </c>
      <c r="K12" s="28">
        <f t="shared" si="2"/>
        <v>13414</v>
      </c>
      <c r="L12" s="28">
        <f t="shared" si="3"/>
        <v>11178.169999999998</v>
      </c>
    </row>
    <row r="13" spans="1:12" ht="24.75" customHeight="1">
      <c r="A13" s="3"/>
      <c r="B13" s="3">
        <v>5</v>
      </c>
      <c r="C13" s="3" t="s">
        <v>5</v>
      </c>
      <c r="D13" s="4">
        <v>1456.1429</v>
      </c>
      <c r="E13" s="5">
        <v>363.711222</v>
      </c>
      <c r="F13" s="6">
        <f t="shared" si="0"/>
        <v>529615.51</v>
      </c>
      <c r="H13" s="3">
        <v>0.266666666666667</v>
      </c>
      <c r="I13" s="27">
        <f t="shared" si="1"/>
        <v>141231</v>
      </c>
      <c r="J13" s="28">
        <v>0.4</v>
      </c>
      <c r="K13" s="28">
        <f t="shared" si="2"/>
        <v>211846</v>
      </c>
      <c r="L13" s="28">
        <f t="shared" si="3"/>
        <v>176538.51</v>
      </c>
    </row>
    <row r="14" spans="1:12" ht="24.75" customHeight="1">
      <c r="A14" s="3"/>
      <c r="B14" s="3">
        <v>6</v>
      </c>
      <c r="C14" s="3" t="s">
        <v>6</v>
      </c>
      <c r="D14" s="7">
        <v>169.225</v>
      </c>
      <c r="E14" s="5">
        <v>363.711222</v>
      </c>
      <c r="F14" s="6">
        <f t="shared" si="0"/>
        <v>61549.03</v>
      </c>
      <c r="H14" s="3">
        <v>0.266666666666667</v>
      </c>
      <c r="I14" s="27">
        <f t="shared" si="1"/>
        <v>16413</v>
      </c>
      <c r="J14" s="28">
        <v>0.4</v>
      </c>
      <c r="K14" s="28">
        <f t="shared" si="2"/>
        <v>24620</v>
      </c>
      <c r="L14" s="28">
        <f t="shared" si="3"/>
        <v>20516.03</v>
      </c>
    </row>
    <row r="15" spans="1:12" ht="24" customHeight="1">
      <c r="A15" s="3"/>
      <c r="B15" s="3">
        <v>7</v>
      </c>
      <c r="C15" s="3" t="s">
        <v>7</v>
      </c>
      <c r="D15" s="7">
        <v>85.0571</v>
      </c>
      <c r="E15" s="5">
        <v>363.711222</v>
      </c>
      <c r="F15" s="6">
        <f t="shared" si="0"/>
        <v>30936.22</v>
      </c>
      <c r="H15" s="3">
        <v>0.266666666666667</v>
      </c>
      <c r="I15" s="27">
        <v>8251</v>
      </c>
      <c r="J15" s="28">
        <v>0.4</v>
      </c>
      <c r="K15" s="28">
        <f t="shared" si="2"/>
        <v>12374</v>
      </c>
      <c r="L15" s="28">
        <f t="shared" si="3"/>
        <v>10311.220000000001</v>
      </c>
    </row>
    <row r="16" spans="1:12" ht="25.5" customHeight="1">
      <c r="A16" s="3"/>
      <c r="B16" s="3">
        <v>8</v>
      </c>
      <c r="C16" s="3" t="s">
        <v>8</v>
      </c>
      <c r="D16" s="4">
        <v>164.2071</v>
      </c>
      <c r="E16" s="5">
        <v>363.711222</v>
      </c>
      <c r="F16" s="6">
        <f t="shared" si="0"/>
        <v>59723.97</v>
      </c>
      <c r="H16" s="3">
        <v>0.266666666666667</v>
      </c>
      <c r="I16" s="27">
        <f t="shared" si="1"/>
        <v>15926</v>
      </c>
      <c r="J16" s="28">
        <v>0.4</v>
      </c>
      <c r="K16" s="28">
        <f t="shared" si="2"/>
        <v>23890</v>
      </c>
      <c r="L16" s="28">
        <f t="shared" si="3"/>
        <v>19907.97</v>
      </c>
    </row>
    <row r="17" spans="1:12" s="12" customFormat="1" ht="16.5" thickBot="1">
      <c r="A17" s="1"/>
      <c r="B17" s="1"/>
      <c r="C17" s="1" t="s">
        <v>0</v>
      </c>
      <c r="D17" s="8">
        <f>SUM(D9:D16)</f>
        <v>2515.7321</v>
      </c>
      <c r="E17" s="1"/>
      <c r="F17" s="9">
        <f>SUM(F9:F16)</f>
        <v>915000</v>
      </c>
      <c r="H17" s="29">
        <f>SUM(H9:H16)</f>
        <v>2.133333333333336</v>
      </c>
      <c r="I17" s="30">
        <f>SUM(I9:I16)</f>
        <v>244000</v>
      </c>
      <c r="J17" s="1"/>
      <c r="K17" s="31">
        <f>SUM(K9:K16)</f>
        <v>366000</v>
      </c>
      <c r="L17" s="31">
        <f>SUM(L9:L16)</f>
        <v>305000</v>
      </c>
    </row>
    <row r="20" ht="12.75">
      <c r="I20" s="15"/>
    </row>
    <row r="22" spans="3:4" ht="12.75">
      <c r="C22" t="s">
        <v>23</v>
      </c>
      <c r="D22" s="13">
        <v>915000</v>
      </c>
    </row>
    <row r="23" spans="3:4" ht="15.75">
      <c r="C23" t="s">
        <v>24</v>
      </c>
      <c r="D23" s="8">
        <v>2515.7321</v>
      </c>
    </row>
    <row r="24" spans="3:4" ht="12.75">
      <c r="C24" t="s">
        <v>25</v>
      </c>
      <c r="D24" s="14">
        <f>ROUND(D22/D23,6)</f>
        <v>363.711223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RovanaT</cp:lastModifiedBy>
  <cp:lastPrinted>2022-01-11T12:37:39Z</cp:lastPrinted>
  <dcterms:created xsi:type="dcterms:W3CDTF">2018-01-10T13:47:01Z</dcterms:created>
  <dcterms:modified xsi:type="dcterms:W3CDTF">2022-05-02T06:28:24Z</dcterms:modified>
  <cp:category/>
  <cp:version/>
  <cp:contentType/>
  <cp:contentStatus/>
</cp:coreProperties>
</file>